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ces\ACFM\AFWG\2019\data exploration\"/>
    </mc:Choice>
  </mc:AlternateContent>
  <bookViews>
    <workbookView xWindow="0" yWindow="0" windowWidth="28800" windowHeight="12300" firstSheet="20" activeTab="34"/>
  </bookViews>
  <sheets>
    <sheet name="1984" sheetId="1" r:id="rId1"/>
    <sheet name="1985" sheetId="2" r:id="rId2"/>
    <sheet name="1986" sheetId="3" r:id="rId3"/>
    <sheet name="1987" sheetId="4" r:id="rId4"/>
    <sheet name="1988" sheetId="5" r:id="rId5"/>
    <sheet name="1989" sheetId="6" r:id="rId6"/>
    <sheet name="1990" sheetId="7" r:id="rId7"/>
    <sheet name="1991" sheetId="8" r:id="rId8"/>
    <sheet name="1992" sheetId="9" r:id="rId9"/>
    <sheet name="1993" sheetId="10" r:id="rId10"/>
    <sheet name="1994" sheetId="11" r:id="rId11"/>
    <sheet name="1995" sheetId="12" r:id="rId12"/>
    <sheet name="1996" sheetId="13" r:id="rId13"/>
    <sheet name="1997" sheetId="14" r:id="rId14"/>
    <sheet name="1998" sheetId="15" r:id="rId15"/>
    <sheet name="1999" sheetId="16" r:id="rId16"/>
    <sheet name="2000" sheetId="17" r:id="rId17"/>
    <sheet name="2001" sheetId="18" r:id="rId18"/>
    <sheet name="2002" sheetId="19" r:id="rId19"/>
    <sheet name="2003" sheetId="20" r:id="rId20"/>
    <sheet name="2004" sheetId="21" r:id="rId21"/>
    <sheet name="2005" sheetId="22" r:id="rId22"/>
    <sheet name="2006" sheetId="24" r:id="rId23"/>
    <sheet name="2007" sheetId="25" r:id="rId24"/>
    <sheet name="2008" sheetId="26" r:id="rId25"/>
    <sheet name="2009" sheetId="27" r:id="rId26"/>
    <sheet name="2010" sheetId="28" r:id="rId27"/>
    <sheet name="2011" sheetId="29" r:id="rId28"/>
    <sheet name="2012" sheetId="30" r:id="rId29"/>
    <sheet name="2013" sheetId="31" r:id="rId30"/>
    <sheet name="2014" sheetId="32" r:id="rId31"/>
    <sheet name="2015" sheetId="33" r:id="rId32"/>
    <sheet name="2016" sheetId="34" r:id="rId33"/>
    <sheet name="2017" sheetId="35" r:id="rId34"/>
    <sheet name="2018" sheetId="36" r:id="rId35"/>
    <sheet name="ark1" sheetId="23" r:id="rId36"/>
  </sheets>
  <externalReferences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</externalReferences>
  <calcPr calcId="162913"/>
</workbook>
</file>

<file path=xl/calcChain.xml><?xml version="1.0" encoding="utf-8"?>
<calcChain xmlns="http://schemas.openxmlformats.org/spreadsheetml/2006/main">
  <c r="B29" i="36" l="1"/>
  <c r="C29" i="36"/>
  <c r="D29" i="36"/>
  <c r="E29" i="36"/>
  <c r="F29" i="36"/>
  <c r="G29" i="36"/>
  <c r="H29" i="36"/>
  <c r="I29" i="36"/>
  <c r="J29" i="36"/>
  <c r="K29" i="36"/>
  <c r="L29" i="36"/>
  <c r="M29" i="36"/>
  <c r="N29" i="36"/>
  <c r="O29" i="36"/>
  <c r="P29" i="36"/>
  <c r="Q29" i="36"/>
  <c r="R29" i="36"/>
  <c r="S29" i="36"/>
  <c r="T29" i="36"/>
  <c r="U29" i="36"/>
  <c r="V29" i="36"/>
  <c r="W29" i="36"/>
  <c r="B30" i="36"/>
  <c r="C30" i="36"/>
  <c r="D30" i="36"/>
  <c r="E30" i="36"/>
  <c r="F30" i="36"/>
  <c r="G30" i="36"/>
  <c r="H30" i="36"/>
  <c r="I30" i="36"/>
  <c r="J30" i="36"/>
  <c r="K30" i="36"/>
  <c r="L30" i="36"/>
  <c r="M30" i="36"/>
  <c r="N30" i="36"/>
  <c r="O30" i="36"/>
  <c r="P30" i="36"/>
  <c r="Q30" i="36"/>
  <c r="R30" i="36"/>
  <c r="S30" i="36"/>
  <c r="T30" i="36"/>
  <c r="U30" i="36"/>
  <c r="V30" i="36"/>
  <c r="W30" i="36"/>
  <c r="B31" i="36"/>
  <c r="C31" i="36"/>
  <c r="D31" i="36"/>
  <c r="E31" i="36"/>
  <c r="F31" i="36"/>
  <c r="G31" i="36"/>
  <c r="H31" i="36"/>
  <c r="I31" i="36"/>
  <c r="J31" i="36"/>
  <c r="K31" i="36"/>
  <c r="L31" i="36"/>
  <c r="M31" i="36"/>
  <c r="N31" i="36"/>
  <c r="O31" i="36"/>
  <c r="P31" i="36"/>
  <c r="Q31" i="36"/>
  <c r="R31" i="36"/>
  <c r="S31" i="36"/>
  <c r="T31" i="36"/>
  <c r="U31" i="36"/>
  <c r="V31" i="36"/>
  <c r="W31" i="36"/>
  <c r="W35" i="36"/>
  <c r="V35" i="36"/>
  <c r="U35" i="36"/>
  <c r="T35" i="36"/>
  <c r="S35" i="36"/>
  <c r="R35" i="36"/>
  <c r="Q35" i="36"/>
  <c r="P35" i="36"/>
  <c r="O35" i="36"/>
  <c r="N35" i="36"/>
  <c r="M35" i="36"/>
  <c r="L35" i="36"/>
  <c r="K35" i="36"/>
  <c r="J35" i="36"/>
  <c r="I35" i="36"/>
  <c r="H35" i="36"/>
  <c r="G35" i="36"/>
  <c r="F35" i="36"/>
  <c r="E35" i="36"/>
  <c r="D35" i="36"/>
  <c r="C35" i="36"/>
  <c r="B35" i="36"/>
  <c r="W34" i="36"/>
  <c r="V34" i="36"/>
  <c r="U34" i="36"/>
  <c r="T34" i="36"/>
  <c r="S34" i="36"/>
  <c r="R34" i="36"/>
  <c r="Q34" i="36"/>
  <c r="P34" i="36"/>
  <c r="O34" i="36"/>
  <c r="N34" i="36"/>
  <c r="M34" i="36"/>
  <c r="L34" i="36"/>
  <c r="K34" i="36"/>
  <c r="J34" i="36"/>
  <c r="I34" i="36"/>
  <c r="H34" i="36"/>
  <c r="G34" i="36"/>
  <c r="F34" i="36"/>
  <c r="E34" i="36"/>
  <c r="D34" i="36"/>
  <c r="C34" i="36"/>
  <c r="B34" i="36"/>
  <c r="W33" i="36"/>
  <c r="V33" i="36"/>
  <c r="U33" i="36"/>
  <c r="T33" i="36"/>
  <c r="S33" i="36"/>
  <c r="R33" i="36"/>
  <c r="Q33" i="36"/>
  <c r="P33" i="36"/>
  <c r="O33" i="36"/>
  <c r="N33" i="36"/>
  <c r="M33" i="36"/>
  <c r="L33" i="36"/>
  <c r="K33" i="36"/>
  <c r="J33" i="36"/>
  <c r="I33" i="36"/>
  <c r="H33" i="36"/>
  <c r="G33" i="36"/>
  <c r="F33" i="36"/>
  <c r="E33" i="36"/>
  <c r="D33" i="36"/>
  <c r="C33" i="36"/>
  <c r="B33" i="36"/>
  <c r="W32" i="36"/>
  <c r="V32" i="36"/>
  <c r="U32" i="36"/>
  <c r="T32" i="36"/>
  <c r="S32" i="36"/>
  <c r="R32" i="36"/>
  <c r="Q32" i="36"/>
  <c r="P32" i="36"/>
  <c r="O32" i="36"/>
  <c r="N32" i="36"/>
  <c r="M32" i="36"/>
  <c r="L32" i="36"/>
  <c r="K32" i="36"/>
  <c r="J32" i="36"/>
  <c r="I32" i="36"/>
  <c r="H32" i="36"/>
  <c r="G32" i="36"/>
  <c r="F32" i="36"/>
  <c r="E32" i="36"/>
  <c r="D32" i="36"/>
  <c r="C32" i="36"/>
  <c r="B32" i="36"/>
  <c r="W35" i="34"/>
  <c r="V35" i="34"/>
  <c r="U35" i="34"/>
  <c r="T35" i="34"/>
  <c r="S35" i="34"/>
  <c r="R35" i="34"/>
  <c r="Q35" i="34"/>
  <c r="P35" i="34"/>
  <c r="O35" i="34"/>
  <c r="N35" i="34"/>
  <c r="M35" i="34"/>
  <c r="L35" i="34"/>
  <c r="K35" i="34"/>
  <c r="J35" i="34"/>
  <c r="I35" i="34"/>
  <c r="H35" i="34"/>
  <c r="G35" i="34"/>
  <c r="F35" i="34"/>
  <c r="E35" i="34"/>
  <c r="D35" i="34"/>
  <c r="C35" i="34"/>
  <c r="B35" i="34"/>
  <c r="W34" i="34"/>
  <c r="V34" i="34"/>
  <c r="U34" i="34"/>
  <c r="T34" i="34"/>
  <c r="S34" i="34"/>
  <c r="R34" i="34"/>
  <c r="Q34" i="34"/>
  <c r="P34" i="34"/>
  <c r="O34" i="34"/>
  <c r="N34" i="34"/>
  <c r="M34" i="34"/>
  <c r="L34" i="34"/>
  <c r="K34" i="34"/>
  <c r="J34" i="34"/>
  <c r="I34" i="34"/>
  <c r="H34" i="34"/>
  <c r="G34" i="34"/>
  <c r="F34" i="34"/>
  <c r="E34" i="34"/>
  <c r="D34" i="34"/>
  <c r="C34" i="34"/>
  <c r="B34" i="34"/>
  <c r="W33" i="34"/>
  <c r="V33" i="34"/>
  <c r="U33" i="34"/>
  <c r="T33" i="34"/>
  <c r="S33" i="34"/>
  <c r="R33" i="34"/>
  <c r="Q33" i="34"/>
  <c r="P33" i="34"/>
  <c r="O33" i="34"/>
  <c r="N33" i="34"/>
  <c r="M33" i="34"/>
  <c r="L33" i="34"/>
  <c r="K33" i="34"/>
  <c r="J33" i="34"/>
  <c r="I33" i="34"/>
  <c r="H33" i="34"/>
  <c r="G33" i="34"/>
  <c r="F33" i="34"/>
  <c r="E33" i="34"/>
  <c r="D33" i="34"/>
  <c r="C33" i="34"/>
  <c r="B33" i="34"/>
  <c r="W32" i="34"/>
  <c r="V32" i="34"/>
  <c r="U32" i="34"/>
  <c r="T32" i="34"/>
  <c r="S32" i="34"/>
  <c r="R32" i="34"/>
  <c r="Q32" i="34"/>
  <c r="P32" i="34"/>
  <c r="O32" i="34"/>
  <c r="N32" i="34"/>
  <c r="M32" i="34"/>
  <c r="L32" i="34"/>
  <c r="K32" i="34"/>
  <c r="J32" i="34"/>
  <c r="I32" i="34"/>
  <c r="H32" i="34"/>
  <c r="G32" i="34"/>
  <c r="F32" i="34"/>
  <c r="E32" i="34"/>
  <c r="D32" i="34"/>
  <c r="C32" i="34"/>
  <c r="B32" i="34"/>
  <c r="W31" i="34"/>
  <c r="V31" i="34"/>
  <c r="U31" i="34"/>
  <c r="T31" i="34"/>
  <c r="S31" i="34"/>
  <c r="R31" i="34"/>
  <c r="Q31" i="34"/>
  <c r="P31" i="34"/>
  <c r="O31" i="34"/>
  <c r="N31" i="34"/>
  <c r="M31" i="34"/>
  <c r="L31" i="34"/>
  <c r="K31" i="34"/>
  <c r="J31" i="34"/>
  <c r="I31" i="34"/>
  <c r="H31" i="34"/>
  <c r="G31" i="34"/>
  <c r="F31" i="34"/>
  <c r="E31" i="34"/>
  <c r="D31" i="34"/>
  <c r="C31" i="34"/>
  <c r="B31" i="34"/>
  <c r="W30" i="34"/>
  <c r="V30" i="34"/>
  <c r="U30" i="34"/>
  <c r="T30" i="34"/>
  <c r="S30" i="34"/>
  <c r="R30" i="34"/>
  <c r="Q30" i="34"/>
  <c r="P30" i="34"/>
  <c r="O30" i="34"/>
  <c r="N30" i="34"/>
  <c r="M30" i="34"/>
  <c r="L30" i="34"/>
  <c r="K30" i="34"/>
  <c r="J30" i="34"/>
  <c r="I30" i="34"/>
  <c r="H30" i="34"/>
  <c r="G30" i="34"/>
  <c r="F30" i="34"/>
  <c r="E30" i="34"/>
  <c r="D30" i="34"/>
  <c r="C30" i="34"/>
  <c r="B30" i="34"/>
  <c r="W29" i="34"/>
  <c r="V29" i="34"/>
  <c r="U29" i="34"/>
  <c r="T29" i="34"/>
  <c r="S29" i="34"/>
  <c r="R29" i="34"/>
  <c r="Q29" i="34"/>
  <c r="P29" i="34"/>
  <c r="O29" i="34"/>
  <c r="N29" i="34"/>
  <c r="M29" i="34"/>
  <c r="L29" i="34"/>
  <c r="K29" i="34"/>
  <c r="J29" i="34"/>
  <c r="I29" i="34"/>
  <c r="H29" i="34"/>
  <c r="G29" i="34"/>
  <c r="F29" i="34"/>
  <c r="E29" i="34"/>
  <c r="D29" i="34"/>
  <c r="C29" i="34"/>
  <c r="B29" i="34"/>
  <c r="B30" i="35"/>
  <c r="C30" i="35"/>
  <c r="D30" i="35"/>
  <c r="E30" i="35"/>
  <c r="F30" i="35"/>
  <c r="G30" i="35"/>
  <c r="H30" i="35"/>
  <c r="I30" i="35"/>
  <c r="J30" i="35"/>
  <c r="K30" i="35"/>
  <c r="L30" i="35"/>
  <c r="M30" i="35"/>
  <c r="N30" i="35"/>
  <c r="O30" i="35"/>
  <c r="P30" i="35"/>
  <c r="Q30" i="35"/>
  <c r="R30" i="35"/>
  <c r="S30" i="35"/>
  <c r="T30" i="35"/>
  <c r="U30" i="35"/>
  <c r="V30" i="35"/>
  <c r="W30" i="35"/>
  <c r="B31" i="35"/>
  <c r="C31" i="35"/>
  <c r="D31" i="35"/>
  <c r="E31" i="35"/>
  <c r="F31" i="35"/>
  <c r="G31" i="35"/>
  <c r="H31" i="35"/>
  <c r="I31" i="35"/>
  <c r="J31" i="35"/>
  <c r="K31" i="35"/>
  <c r="L31" i="35"/>
  <c r="M31" i="35"/>
  <c r="N31" i="35"/>
  <c r="O31" i="35"/>
  <c r="P31" i="35"/>
  <c r="Q31" i="35"/>
  <c r="R31" i="35"/>
  <c r="S31" i="35"/>
  <c r="T31" i="35"/>
  <c r="U31" i="35"/>
  <c r="V31" i="35"/>
  <c r="W31" i="35"/>
  <c r="B32" i="35"/>
  <c r="C32" i="35"/>
  <c r="D32" i="35"/>
  <c r="E32" i="35"/>
  <c r="F32" i="35"/>
  <c r="G32" i="35"/>
  <c r="H32" i="35"/>
  <c r="I32" i="35"/>
  <c r="J32" i="35"/>
  <c r="K32" i="35"/>
  <c r="L32" i="35"/>
  <c r="M32" i="35"/>
  <c r="N32" i="35"/>
  <c r="O32" i="35"/>
  <c r="P32" i="35"/>
  <c r="Q32" i="35"/>
  <c r="R32" i="35"/>
  <c r="S32" i="35"/>
  <c r="T32" i="35"/>
  <c r="U32" i="35"/>
  <c r="V32" i="35"/>
  <c r="W32" i="35"/>
  <c r="B33" i="35"/>
  <c r="C33" i="35"/>
  <c r="D33" i="35"/>
  <c r="E33" i="35"/>
  <c r="F33" i="35"/>
  <c r="G33" i="35"/>
  <c r="H33" i="35"/>
  <c r="I33" i="35"/>
  <c r="J33" i="35"/>
  <c r="K33" i="35"/>
  <c r="L33" i="35"/>
  <c r="M33" i="35"/>
  <c r="N33" i="35"/>
  <c r="O33" i="35"/>
  <c r="P33" i="35"/>
  <c r="Q33" i="35"/>
  <c r="R33" i="35"/>
  <c r="S33" i="35"/>
  <c r="T33" i="35"/>
  <c r="U33" i="35"/>
  <c r="V33" i="35"/>
  <c r="W33" i="35"/>
  <c r="B34" i="35"/>
  <c r="C34" i="35"/>
  <c r="D34" i="35"/>
  <c r="E34" i="35"/>
  <c r="F34" i="35"/>
  <c r="G34" i="35"/>
  <c r="H34" i="35"/>
  <c r="I34" i="35"/>
  <c r="J34" i="35"/>
  <c r="K34" i="35"/>
  <c r="L34" i="35"/>
  <c r="M34" i="35"/>
  <c r="N34" i="35"/>
  <c r="O34" i="35"/>
  <c r="P34" i="35"/>
  <c r="Q34" i="35"/>
  <c r="R34" i="35"/>
  <c r="S34" i="35"/>
  <c r="T34" i="35"/>
  <c r="U34" i="35"/>
  <c r="V34" i="35"/>
  <c r="W34" i="35"/>
  <c r="B35" i="35"/>
  <c r="C35" i="35"/>
  <c r="D35" i="35"/>
  <c r="E35" i="35"/>
  <c r="F35" i="35"/>
  <c r="G35" i="35"/>
  <c r="H35" i="35"/>
  <c r="I35" i="35"/>
  <c r="J35" i="35"/>
  <c r="K35" i="35"/>
  <c r="L35" i="35"/>
  <c r="M35" i="35"/>
  <c r="N35" i="35"/>
  <c r="O35" i="35"/>
  <c r="P35" i="35"/>
  <c r="Q35" i="35"/>
  <c r="R35" i="35"/>
  <c r="S35" i="35"/>
  <c r="T35" i="35"/>
  <c r="U35" i="35"/>
  <c r="V35" i="35"/>
  <c r="W35" i="35"/>
  <c r="C29" i="35"/>
  <c r="D29" i="35"/>
  <c r="E29" i="35"/>
  <c r="F29" i="35"/>
  <c r="G29" i="35"/>
  <c r="H29" i="35"/>
  <c r="I29" i="35"/>
  <c r="J29" i="35"/>
  <c r="K29" i="35"/>
  <c r="L29" i="35"/>
  <c r="M29" i="35"/>
  <c r="N29" i="35"/>
  <c r="O29" i="35"/>
  <c r="P29" i="35"/>
  <c r="Q29" i="35"/>
  <c r="R29" i="35"/>
  <c r="S29" i="35"/>
  <c r="T29" i="35"/>
  <c r="U29" i="35"/>
  <c r="V29" i="35"/>
  <c r="W29" i="35"/>
  <c r="B29" i="35"/>
  <c r="C4" i="36" l="1"/>
  <c r="D4" i="36"/>
  <c r="E4" i="36"/>
  <c r="F4" i="36"/>
  <c r="G4" i="36"/>
  <c r="H4" i="36"/>
  <c r="I4" i="36"/>
  <c r="J4" i="36"/>
  <c r="K4" i="36"/>
  <c r="L4" i="36"/>
  <c r="M4" i="36"/>
  <c r="N4" i="36"/>
  <c r="O4" i="36"/>
  <c r="P4" i="36"/>
  <c r="Q4" i="36"/>
  <c r="R4" i="36"/>
  <c r="S4" i="36"/>
  <c r="T4" i="36"/>
  <c r="U4" i="36"/>
  <c r="V4" i="36"/>
  <c r="W4" i="36"/>
  <c r="C5" i="36"/>
  <c r="D5" i="36"/>
  <c r="E5" i="36"/>
  <c r="F5" i="36"/>
  <c r="G5" i="36"/>
  <c r="H5" i="36"/>
  <c r="I5" i="36"/>
  <c r="J5" i="36"/>
  <c r="K5" i="36"/>
  <c r="L5" i="36"/>
  <c r="M5" i="36"/>
  <c r="N5" i="36"/>
  <c r="O5" i="36"/>
  <c r="P5" i="36"/>
  <c r="Q5" i="36"/>
  <c r="R5" i="36"/>
  <c r="S5" i="36"/>
  <c r="T5" i="36"/>
  <c r="U5" i="36"/>
  <c r="V5" i="36"/>
  <c r="W5" i="36"/>
  <c r="C6" i="36"/>
  <c r="D6" i="36"/>
  <c r="E6" i="36"/>
  <c r="F6" i="36"/>
  <c r="G6" i="36"/>
  <c r="H6" i="36"/>
  <c r="I6" i="36"/>
  <c r="J6" i="36"/>
  <c r="K6" i="36"/>
  <c r="L6" i="36"/>
  <c r="M6" i="36"/>
  <c r="N6" i="36"/>
  <c r="O6" i="36"/>
  <c r="P6" i="36"/>
  <c r="Q6" i="36"/>
  <c r="R6" i="36"/>
  <c r="S6" i="36"/>
  <c r="T6" i="36"/>
  <c r="U6" i="36"/>
  <c r="V6" i="36"/>
  <c r="W6" i="36"/>
  <c r="C7" i="36"/>
  <c r="D7" i="36"/>
  <c r="E7" i="36"/>
  <c r="F7" i="36"/>
  <c r="G7" i="36"/>
  <c r="H7" i="36"/>
  <c r="I7" i="36"/>
  <c r="J7" i="36"/>
  <c r="K7" i="36"/>
  <c r="L7" i="36"/>
  <c r="M7" i="36"/>
  <c r="N7" i="36"/>
  <c r="O7" i="36"/>
  <c r="P7" i="36"/>
  <c r="Q7" i="36"/>
  <c r="R7" i="36"/>
  <c r="S7" i="36"/>
  <c r="T7" i="36"/>
  <c r="U7" i="36"/>
  <c r="V7" i="36"/>
  <c r="W7" i="36"/>
  <c r="C8" i="36"/>
  <c r="D8" i="36"/>
  <c r="E8" i="36"/>
  <c r="F8" i="36"/>
  <c r="G8" i="36"/>
  <c r="H8" i="36"/>
  <c r="I8" i="36"/>
  <c r="J8" i="36"/>
  <c r="K8" i="36"/>
  <c r="L8" i="36"/>
  <c r="M8" i="36"/>
  <c r="N8" i="36"/>
  <c r="O8" i="36"/>
  <c r="P8" i="36"/>
  <c r="Q8" i="36"/>
  <c r="R8" i="36"/>
  <c r="S8" i="36"/>
  <c r="T8" i="36"/>
  <c r="U8" i="36"/>
  <c r="V8" i="36"/>
  <c r="W8" i="36"/>
  <c r="C9" i="36"/>
  <c r="D9" i="36"/>
  <c r="E9" i="36"/>
  <c r="F9" i="36"/>
  <c r="G9" i="36"/>
  <c r="H9" i="36"/>
  <c r="I9" i="36"/>
  <c r="J9" i="36"/>
  <c r="K9" i="36"/>
  <c r="L9" i="36"/>
  <c r="M9" i="36"/>
  <c r="N9" i="36"/>
  <c r="O9" i="36"/>
  <c r="P9" i="36"/>
  <c r="Q9" i="36"/>
  <c r="R9" i="36"/>
  <c r="S9" i="36"/>
  <c r="T9" i="36"/>
  <c r="U9" i="36"/>
  <c r="V9" i="36"/>
  <c r="W9" i="36"/>
  <c r="C10" i="36"/>
  <c r="D10" i="36"/>
  <c r="E10" i="36"/>
  <c r="F10" i="36"/>
  <c r="G10" i="36"/>
  <c r="H10" i="36"/>
  <c r="I10" i="36"/>
  <c r="J10" i="36"/>
  <c r="K10" i="36"/>
  <c r="L10" i="36"/>
  <c r="M10" i="36"/>
  <c r="N10" i="36"/>
  <c r="O10" i="36"/>
  <c r="P10" i="36"/>
  <c r="Q10" i="36"/>
  <c r="R10" i="36"/>
  <c r="S10" i="36"/>
  <c r="T10" i="36"/>
  <c r="U10" i="36"/>
  <c r="V10" i="36"/>
  <c r="W10" i="36"/>
  <c r="B5" i="36"/>
  <c r="B6" i="36"/>
  <c r="B7" i="36"/>
  <c r="B8" i="36"/>
  <c r="B9" i="36"/>
  <c r="B10" i="36"/>
  <c r="B4" i="36"/>
  <c r="A10" i="36"/>
  <c r="A9" i="36"/>
  <c r="A8" i="36"/>
  <c r="A7" i="36"/>
  <c r="A6" i="36"/>
  <c r="A5" i="36"/>
  <c r="A4" i="36"/>
  <c r="W3" i="36"/>
  <c r="V3" i="36"/>
  <c r="U3" i="36"/>
  <c r="T3" i="36"/>
  <c r="S3" i="36"/>
  <c r="R3" i="36"/>
  <c r="Q3" i="36"/>
  <c r="P3" i="36"/>
  <c r="O3" i="36"/>
  <c r="N3" i="36"/>
  <c r="M3" i="36"/>
  <c r="L3" i="36"/>
  <c r="K3" i="36"/>
  <c r="J3" i="36"/>
  <c r="I3" i="36"/>
  <c r="H3" i="36"/>
  <c r="G3" i="36"/>
  <c r="F3" i="36"/>
  <c r="E3" i="36"/>
  <c r="D3" i="36"/>
  <c r="C3" i="36"/>
  <c r="B3" i="36"/>
  <c r="A3" i="36"/>
  <c r="V2" i="36"/>
  <c r="T2" i="36"/>
  <c r="R2" i="36"/>
  <c r="P2" i="36"/>
  <c r="N2" i="36"/>
  <c r="L2" i="36"/>
  <c r="J2" i="36"/>
  <c r="H2" i="36"/>
  <c r="F2" i="36"/>
  <c r="D2" i="36"/>
  <c r="B2" i="36"/>
  <c r="K5" i="35" l="1"/>
  <c r="O6" i="35" l="1"/>
  <c r="K4" i="35"/>
  <c r="U5" i="35"/>
  <c r="W4" i="35" l="1"/>
  <c r="U4" i="35"/>
  <c r="Q4" i="35"/>
  <c r="C5" i="35" l="1"/>
  <c r="C4" i="35" l="1"/>
  <c r="D4" i="35"/>
  <c r="E4" i="35"/>
  <c r="F4" i="35"/>
  <c r="G4" i="35"/>
  <c r="H4" i="35"/>
  <c r="I4" i="35"/>
  <c r="J4" i="35"/>
  <c r="L4" i="35"/>
  <c r="M4" i="35"/>
  <c r="N4" i="35"/>
  <c r="O4" i="35"/>
  <c r="P4" i="35"/>
  <c r="R4" i="35"/>
  <c r="T4" i="35"/>
  <c r="V4" i="35"/>
  <c r="D5" i="35"/>
  <c r="E5" i="35"/>
  <c r="F5" i="35"/>
  <c r="G5" i="35"/>
  <c r="H5" i="35"/>
  <c r="I5" i="35"/>
  <c r="J5" i="35"/>
  <c r="L5" i="35"/>
  <c r="M5" i="35"/>
  <c r="N5" i="35"/>
  <c r="O5" i="35"/>
  <c r="P5" i="35"/>
  <c r="Q5" i="35"/>
  <c r="R5" i="35"/>
  <c r="T5" i="35"/>
  <c r="V5" i="35"/>
  <c r="W5" i="35"/>
  <c r="C6" i="35"/>
  <c r="D6" i="35"/>
  <c r="E6" i="35"/>
  <c r="F6" i="35"/>
  <c r="G6" i="35"/>
  <c r="H6" i="35"/>
  <c r="I6" i="35"/>
  <c r="J6" i="35"/>
  <c r="K6" i="35"/>
  <c r="L6" i="35"/>
  <c r="M6" i="35"/>
  <c r="N6" i="35"/>
  <c r="P6" i="35"/>
  <c r="Q6" i="35"/>
  <c r="R6" i="35"/>
  <c r="T6" i="35"/>
  <c r="U6" i="35"/>
  <c r="V6" i="35"/>
  <c r="W6" i="35"/>
  <c r="C7" i="35"/>
  <c r="D7" i="35"/>
  <c r="E7" i="35"/>
  <c r="F7" i="35"/>
  <c r="G7" i="35"/>
  <c r="H7" i="35"/>
  <c r="I7" i="35"/>
  <c r="J7" i="35"/>
  <c r="K7" i="35"/>
  <c r="L7" i="35"/>
  <c r="M7" i="35"/>
  <c r="N7" i="35"/>
  <c r="O7" i="35"/>
  <c r="P7" i="35"/>
  <c r="Q7" i="35"/>
  <c r="R7" i="35"/>
  <c r="S7" i="35"/>
  <c r="T7" i="35"/>
  <c r="U7" i="35"/>
  <c r="V7" i="35"/>
  <c r="W7" i="35"/>
  <c r="C8" i="35"/>
  <c r="D8" i="35"/>
  <c r="E8" i="35"/>
  <c r="F8" i="35"/>
  <c r="G8" i="35"/>
  <c r="H8" i="35"/>
  <c r="I8" i="35"/>
  <c r="J8" i="35"/>
  <c r="K8" i="35"/>
  <c r="L8" i="35"/>
  <c r="M8" i="35"/>
  <c r="N8" i="35"/>
  <c r="O8" i="35"/>
  <c r="P8" i="35"/>
  <c r="Q8" i="35"/>
  <c r="R8" i="35"/>
  <c r="S8" i="35"/>
  <c r="T8" i="35"/>
  <c r="U8" i="35"/>
  <c r="V8" i="35"/>
  <c r="W8" i="35"/>
  <c r="C9" i="35"/>
  <c r="D9" i="35"/>
  <c r="E9" i="35"/>
  <c r="F9" i="35"/>
  <c r="G9" i="35"/>
  <c r="H9" i="35"/>
  <c r="I9" i="35"/>
  <c r="J9" i="35"/>
  <c r="K9" i="35"/>
  <c r="L9" i="35"/>
  <c r="M9" i="35"/>
  <c r="N9" i="35"/>
  <c r="O9" i="35"/>
  <c r="P9" i="35"/>
  <c r="Q9" i="35"/>
  <c r="R9" i="35"/>
  <c r="S9" i="35"/>
  <c r="T9" i="35"/>
  <c r="U9" i="35"/>
  <c r="V9" i="35"/>
  <c r="W9" i="35"/>
  <c r="C10" i="35"/>
  <c r="D10" i="35"/>
  <c r="E10" i="35"/>
  <c r="F10" i="35"/>
  <c r="G10" i="35"/>
  <c r="H10" i="35"/>
  <c r="I10" i="35"/>
  <c r="J10" i="35"/>
  <c r="K10" i="35"/>
  <c r="L10" i="35"/>
  <c r="M10" i="35"/>
  <c r="N10" i="35"/>
  <c r="O10" i="35"/>
  <c r="P10" i="35"/>
  <c r="Q10" i="35"/>
  <c r="R10" i="35"/>
  <c r="S10" i="35"/>
  <c r="T10" i="35"/>
  <c r="U10" i="35"/>
  <c r="V10" i="35"/>
  <c r="W10" i="35"/>
  <c r="B5" i="35"/>
  <c r="B6" i="35"/>
  <c r="B7" i="35"/>
  <c r="B8" i="35"/>
  <c r="B9" i="35"/>
  <c r="B10" i="35"/>
  <c r="B4" i="35"/>
  <c r="A10" i="35"/>
  <c r="A9" i="35"/>
  <c r="A8" i="35"/>
  <c r="A7" i="35"/>
  <c r="A6" i="35"/>
  <c r="A5" i="35"/>
  <c r="A4" i="35"/>
  <c r="W3" i="35"/>
  <c r="V3" i="35"/>
  <c r="U3" i="35"/>
  <c r="T3" i="35"/>
  <c r="S3" i="35"/>
  <c r="R3" i="35"/>
  <c r="Q3" i="35"/>
  <c r="P3" i="35"/>
  <c r="O3" i="35"/>
  <c r="N3" i="35"/>
  <c r="M3" i="35"/>
  <c r="L3" i="35"/>
  <c r="K3" i="35"/>
  <c r="J3" i="35"/>
  <c r="I3" i="35"/>
  <c r="H3" i="35"/>
  <c r="G3" i="35"/>
  <c r="F3" i="35"/>
  <c r="E3" i="35"/>
  <c r="D3" i="35"/>
  <c r="C3" i="35"/>
  <c r="B3" i="35"/>
  <c r="A3" i="35"/>
  <c r="V2" i="35"/>
  <c r="T2" i="35"/>
  <c r="R2" i="35"/>
  <c r="P2" i="35"/>
  <c r="N2" i="35"/>
  <c r="L2" i="35"/>
  <c r="J2" i="35"/>
  <c r="H2" i="35"/>
  <c r="F2" i="35"/>
  <c r="D2" i="35"/>
  <c r="B2" i="35"/>
  <c r="D4" i="34" l="1"/>
  <c r="F4" i="34"/>
  <c r="H4" i="34"/>
  <c r="J4" i="34"/>
  <c r="L4" i="34"/>
  <c r="N4" i="34"/>
  <c r="P4" i="34"/>
  <c r="R4" i="34"/>
  <c r="T4" i="34"/>
  <c r="V4" i="34"/>
  <c r="D5" i="34"/>
  <c r="F5" i="34"/>
  <c r="H5" i="34"/>
  <c r="J5" i="34"/>
  <c r="L5" i="34"/>
  <c r="N5" i="34"/>
  <c r="P5" i="34"/>
  <c r="R5" i="34"/>
  <c r="T5" i="34"/>
  <c r="V5" i="34"/>
  <c r="D6" i="34"/>
  <c r="F6" i="34"/>
  <c r="H6" i="34"/>
  <c r="J6" i="34"/>
  <c r="L6" i="34"/>
  <c r="N6" i="34"/>
  <c r="P6" i="34"/>
  <c r="R6" i="34"/>
  <c r="T6" i="34"/>
  <c r="V6" i="34"/>
  <c r="D7" i="34"/>
  <c r="F7" i="34"/>
  <c r="H7" i="34"/>
  <c r="J7" i="34"/>
  <c r="L7" i="34"/>
  <c r="N7" i="34"/>
  <c r="P7" i="34"/>
  <c r="R7" i="34"/>
  <c r="T7" i="34"/>
  <c r="V7" i="34"/>
  <c r="D8" i="34"/>
  <c r="F8" i="34"/>
  <c r="H8" i="34"/>
  <c r="J8" i="34"/>
  <c r="L8" i="34"/>
  <c r="N8" i="34"/>
  <c r="P8" i="34"/>
  <c r="R8" i="34"/>
  <c r="T8" i="34"/>
  <c r="V8" i="34"/>
  <c r="D9" i="34"/>
  <c r="F9" i="34"/>
  <c r="H9" i="34"/>
  <c r="J9" i="34"/>
  <c r="L9" i="34"/>
  <c r="N9" i="34"/>
  <c r="P9" i="34"/>
  <c r="R9" i="34"/>
  <c r="T9" i="34"/>
  <c r="V9" i="34"/>
  <c r="D10" i="34"/>
  <c r="F10" i="34"/>
  <c r="H10" i="34"/>
  <c r="J10" i="34"/>
  <c r="L10" i="34"/>
  <c r="N10" i="34"/>
  <c r="P10" i="34"/>
  <c r="R10" i="34"/>
  <c r="T10" i="34"/>
  <c r="V10" i="34"/>
  <c r="B5" i="34"/>
  <c r="B6" i="34"/>
  <c r="B7" i="34"/>
  <c r="B8" i="34"/>
  <c r="B9" i="34"/>
  <c r="B10" i="34"/>
  <c r="B4" i="34"/>
  <c r="A10" i="34"/>
  <c r="A9" i="34"/>
  <c r="A8" i="34"/>
  <c r="A7" i="34"/>
  <c r="A6" i="34"/>
  <c r="A5" i="34"/>
  <c r="A4" i="34"/>
  <c r="W3" i="34"/>
  <c r="V3" i="34"/>
  <c r="U3" i="34"/>
  <c r="T3" i="34"/>
  <c r="S3" i="34"/>
  <c r="R3" i="34"/>
  <c r="Q3" i="34"/>
  <c r="P3" i="34"/>
  <c r="O3" i="34"/>
  <c r="N3" i="34"/>
  <c r="M3" i="34"/>
  <c r="L3" i="34"/>
  <c r="K3" i="34"/>
  <c r="J3" i="34"/>
  <c r="I3" i="34"/>
  <c r="H3" i="34"/>
  <c r="G3" i="34"/>
  <c r="F3" i="34"/>
  <c r="E3" i="34"/>
  <c r="D3" i="34"/>
  <c r="C3" i="34"/>
  <c r="B3" i="34"/>
  <c r="A3" i="34"/>
  <c r="V2" i="34"/>
  <c r="T2" i="34"/>
  <c r="R2" i="34"/>
  <c r="P2" i="34"/>
  <c r="N2" i="34"/>
  <c r="L2" i="34"/>
  <c r="J2" i="34"/>
  <c r="H2" i="34"/>
  <c r="F2" i="34"/>
  <c r="D2" i="34"/>
  <c r="B2" i="34"/>
  <c r="C4" i="33"/>
  <c r="D4" i="33"/>
  <c r="E4" i="33"/>
  <c r="F4" i="33"/>
  <c r="G4" i="33"/>
  <c r="H4" i="33"/>
  <c r="I4" i="33"/>
  <c r="J4" i="33"/>
  <c r="K4" i="33"/>
  <c r="L4" i="33"/>
  <c r="M4" i="33"/>
  <c r="N4" i="33"/>
  <c r="O4" i="33"/>
  <c r="P4" i="33"/>
  <c r="Q4" i="33"/>
  <c r="R4" i="33"/>
  <c r="S4" i="33"/>
  <c r="T4" i="33"/>
  <c r="U4" i="33"/>
  <c r="V4" i="33"/>
  <c r="W4" i="33"/>
  <c r="C5" i="33"/>
  <c r="D5" i="33"/>
  <c r="E5" i="33"/>
  <c r="F5" i="33"/>
  <c r="G5" i="33"/>
  <c r="H5" i="33"/>
  <c r="I5" i="33"/>
  <c r="J5" i="33"/>
  <c r="K5" i="33"/>
  <c r="L5" i="33"/>
  <c r="M5" i="33"/>
  <c r="N5" i="33"/>
  <c r="O5" i="33"/>
  <c r="P5" i="33"/>
  <c r="Q5" i="33"/>
  <c r="R5" i="33"/>
  <c r="S5" i="33"/>
  <c r="T5" i="33"/>
  <c r="U5" i="33"/>
  <c r="V5" i="33"/>
  <c r="W5" i="33"/>
  <c r="C6" i="33"/>
  <c r="D6" i="33"/>
  <c r="E6" i="33"/>
  <c r="F6" i="33"/>
  <c r="G6" i="33"/>
  <c r="H6" i="33"/>
  <c r="I6" i="33"/>
  <c r="J6" i="33"/>
  <c r="K6" i="33"/>
  <c r="L6" i="33"/>
  <c r="M6" i="33"/>
  <c r="N6" i="33"/>
  <c r="O6" i="33"/>
  <c r="P6" i="33"/>
  <c r="Q6" i="33"/>
  <c r="R6" i="33"/>
  <c r="S6" i="33"/>
  <c r="T6" i="33"/>
  <c r="U6" i="33"/>
  <c r="V6" i="33"/>
  <c r="W6" i="33"/>
  <c r="C7" i="33"/>
  <c r="D7" i="33"/>
  <c r="E7" i="33"/>
  <c r="F7" i="33"/>
  <c r="G7" i="33"/>
  <c r="H7" i="33"/>
  <c r="I7" i="33"/>
  <c r="J7" i="33"/>
  <c r="K7" i="33"/>
  <c r="L7" i="33"/>
  <c r="M7" i="33"/>
  <c r="N7" i="33"/>
  <c r="O7" i="33"/>
  <c r="P7" i="33"/>
  <c r="Q7" i="33"/>
  <c r="R7" i="33"/>
  <c r="S7" i="33"/>
  <c r="T7" i="33"/>
  <c r="U7" i="33"/>
  <c r="V7" i="33"/>
  <c r="W7" i="33"/>
  <c r="C8" i="33"/>
  <c r="D8" i="33"/>
  <c r="E8" i="33"/>
  <c r="F8" i="33"/>
  <c r="G8" i="33"/>
  <c r="H8" i="33"/>
  <c r="I8" i="33"/>
  <c r="J8" i="33"/>
  <c r="K8" i="33"/>
  <c r="L8" i="33"/>
  <c r="M8" i="33"/>
  <c r="N8" i="33"/>
  <c r="O8" i="33"/>
  <c r="P8" i="33"/>
  <c r="Q8" i="33"/>
  <c r="R8" i="33"/>
  <c r="S8" i="33"/>
  <c r="T8" i="33"/>
  <c r="U8" i="33"/>
  <c r="V8" i="33"/>
  <c r="W8" i="33"/>
  <c r="C9" i="33"/>
  <c r="D9" i="33"/>
  <c r="E9" i="33"/>
  <c r="F9" i="33"/>
  <c r="G9" i="33"/>
  <c r="H9" i="33"/>
  <c r="I9" i="33"/>
  <c r="J9" i="33"/>
  <c r="K9" i="33"/>
  <c r="L9" i="33"/>
  <c r="M9" i="33"/>
  <c r="N9" i="33"/>
  <c r="O9" i="33"/>
  <c r="P9" i="33"/>
  <c r="Q9" i="33"/>
  <c r="R9" i="33"/>
  <c r="S9" i="33"/>
  <c r="T9" i="33"/>
  <c r="U9" i="33"/>
  <c r="V9" i="33"/>
  <c r="W9" i="33"/>
  <c r="C10" i="33"/>
  <c r="D10" i="33"/>
  <c r="E10" i="33"/>
  <c r="F10" i="33"/>
  <c r="G10" i="33"/>
  <c r="H10" i="33"/>
  <c r="I10" i="33"/>
  <c r="J10" i="33"/>
  <c r="K10" i="33"/>
  <c r="L10" i="33"/>
  <c r="M10" i="33"/>
  <c r="N10" i="33"/>
  <c r="O10" i="33"/>
  <c r="P10" i="33"/>
  <c r="Q10" i="33"/>
  <c r="R10" i="33"/>
  <c r="S10" i="33"/>
  <c r="T10" i="33"/>
  <c r="U10" i="33"/>
  <c r="V10" i="33"/>
  <c r="W10" i="33"/>
  <c r="B5" i="33"/>
  <c r="B6" i="33"/>
  <c r="B7" i="33"/>
  <c r="B8" i="33"/>
  <c r="B9" i="33"/>
  <c r="B10" i="33"/>
  <c r="B4" i="33"/>
  <c r="A10" i="33"/>
  <c r="A9" i="33"/>
  <c r="A8" i="33"/>
  <c r="A7" i="33"/>
  <c r="A6" i="33"/>
  <c r="A5" i="33"/>
  <c r="A4" i="33"/>
  <c r="W3" i="33"/>
  <c r="V3" i="33"/>
  <c r="U3" i="33"/>
  <c r="T3" i="33"/>
  <c r="S3" i="33"/>
  <c r="R3" i="33"/>
  <c r="Q3" i="33"/>
  <c r="P3" i="33"/>
  <c r="O3" i="33"/>
  <c r="N3" i="33"/>
  <c r="M3" i="33"/>
  <c r="L3" i="33"/>
  <c r="K3" i="33"/>
  <c r="J3" i="33"/>
  <c r="I3" i="33"/>
  <c r="H3" i="33"/>
  <c r="G3" i="33"/>
  <c r="F3" i="33"/>
  <c r="E3" i="33"/>
  <c r="D3" i="33"/>
  <c r="C3" i="33"/>
  <c r="B3" i="33"/>
  <c r="A3" i="33"/>
  <c r="V2" i="33"/>
  <c r="T2" i="33"/>
  <c r="R2" i="33"/>
  <c r="P2" i="33"/>
  <c r="N2" i="33"/>
  <c r="L2" i="33"/>
  <c r="J2" i="33"/>
  <c r="H2" i="33"/>
  <c r="F2" i="33"/>
  <c r="D2" i="33"/>
  <c r="B2" i="33"/>
  <c r="C4" i="32"/>
  <c r="D4" i="32"/>
  <c r="E4" i="32"/>
  <c r="F4" i="32"/>
  <c r="G4" i="32"/>
  <c r="H4" i="32"/>
  <c r="I4" i="32"/>
  <c r="J4" i="32"/>
  <c r="K4" i="32"/>
  <c r="L4" i="32"/>
  <c r="M4" i="32"/>
  <c r="N4" i="32"/>
  <c r="O4" i="32"/>
  <c r="P4" i="32"/>
  <c r="Q4" i="32"/>
  <c r="R4" i="32"/>
  <c r="S4" i="32"/>
  <c r="T4" i="32"/>
  <c r="U4" i="32"/>
  <c r="V4" i="32"/>
  <c r="W4" i="32"/>
  <c r="C5" i="32"/>
  <c r="D5" i="32"/>
  <c r="E5" i="32"/>
  <c r="F5" i="32"/>
  <c r="G5" i="32"/>
  <c r="H5" i="32"/>
  <c r="I5" i="32"/>
  <c r="J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C6" i="32"/>
  <c r="D6" i="32"/>
  <c r="E6" i="32"/>
  <c r="F6" i="32"/>
  <c r="G6" i="32"/>
  <c r="H6" i="32"/>
  <c r="I6" i="32"/>
  <c r="J6" i="32"/>
  <c r="K6" i="32"/>
  <c r="L6" i="32"/>
  <c r="M6" i="32"/>
  <c r="N6" i="32"/>
  <c r="O6" i="32"/>
  <c r="P6" i="32"/>
  <c r="Q6" i="32"/>
  <c r="R6" i="32"/>
  <c r="S6" i="32"/>
  <c r="T6" i="32"/>
  <c r="U6" i="32"/>
  <c r="V6" i="32"/>
  <c r="W6" i="32"/>
  <c r="C7" i="32"/>
  <c r="D7" i="32"/>
  <c r="E7" i="32"/>
  <c r="F7" i="32"/>
  <c r="G7" i="32"/>
  <c r="H7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C8" i="32"/>
  <c r="D8" i="32"/>
  <c r="E8" i="32"/>
  <c r="F8" i="32"/>
  <c r="G8" i="32"/>
  <c r="H8" i="32"/>
  <c r="I8" i="32"/>
  <c r="J8" i="32"/>
  <c r="K8" i="32"/>
  <c r="L8" i="32"/>
  <c r="M8" i="32"/>
  <c r="N8" i="32"/>
  <c r="O8" i="32"/>
  <c r="P8" i="32"/>
  <c r="Q8" i="32"/>
  <c r="R8" i="32"/>
  <c r="S8" i="32"/>
  <c r="T8" i="32"/>
  <c r="U8" i="32"/>
  <c r="V8" i="32"/>
  <c r="W8" i="32"/>
  <c r="C9" i="32"/>
  <c r="D9" i="32"/>
  <c r="E9" i="32"/>
  <c r="F9" i="32"/>
  <c r="G9" i="32"/>
  <c r="H9" i="32"/>
  <c r="I9" i="32"/>
  <c r="J9" i="32"/>
  <c r="K9" i="32"/>
  <c r="L9" i="32"/>
  <c r="M9" i="32"/>
  <c r="N9" i="32"/>
  <c r="O9" i="32"/>
  <c r="P9" i="32"/>
  <c r="Q9" i="32"/>
  <c r="R9" i="32"/>
  <c r="S9" i="32"/>
  <c r="T9" i="32"/>
  <c r="U9" i="32"/>
  <c r="V9" i="32"/>
  <c r="W9" i="32"/>
  <c r="C10" i="32"/>
  <c r="D10" i="32"/>
  <c r="E10" i="32"/>
  <c r="F10" i="32"/>
  <c r="G10" i="32"/>
  <c r="H10" i="32"/>
  <c r="I10" i="32"/>
  <c r="J10" i="32"/>
  <c r="K10" i="32"/>
  <c r="L10" i="32"/>
  <c r="M10" i="32"/>
  <c r="N10" i="32"/>
  <c r="O10" i="32"/>
  <c r="P10" i="32"/>
  <c r="Q10" i="32"/>
  <c r="R10" i="32"/>
  <c r="S10" i="32"/>
  <c r="T10" i="32"/>
  <c r="U10" i="32"/>
  <c r="V10" i="32"/>
  <c r="W10" i="32"/>
  <c r="B5" i="32"/>
  <c r="B6" i="32"/>
  <c r="B7" i="32"/>
  <c r="B8" i="32"/>
  <c r="B9" i="32"/>
  <c r="B10" i="32"/>
  <c r="B4" i="32"/>
  <c r="A10" i="32"/>
  <c r="A9" i="32"/>
  <c r="A8" i="32"/>
  <c r="A7" i="32"/>
  <c r="A6" i="32"/>
  <c r="A5" i="32"/>
  <c r="A4" i="32"/>
  <c r="W3" i="32"/>
  <c r="V3" i="32"/>
  <c r="U3" i="32"/>
  <c r="T3" i="32"/>
  <c r="S3" i="32"/>
  <c r="R3" i="32"/>
  <c r="Q3" i="32"/>
  <c r="P3" i="32"/>
  <c r="O3" i="32"/>
  <c r="N3" i="32"/>
  <c r="M3" i="32"/>
  <c r="L3" i="32"/>
  <c r="K3" i="32"/>
  <c r="J3" i="32"/>
  <c r="I3" i="32"/>
  <c r="H3" i="32"/>
  <c r="G3" i="32"/>
  <c r="F3" i="32"/>
  <c r="E3" i="32"/>
  <c r="D3" i="32"/>
  <c r="C3" i="32"/>
  <c r="B3" i="32"/>
  <c r="A3" i="32"/>
  <c r="V2" i="32"/>
  <c r="T2" i="32"/>
  <c r="R2" i="32"/>
  <c r="P2" i="32"/>
  <c r="N2" i="32"/>
  <c r="L2" i="32"/>
  <c r="J2" i="32"/>
  <c r="H2" i="32"/>
  <c r="F2" i="32"/>
  <c r="D2" i="32"/>
  <c r="B2" i="32"/>
  <c r="A10" i="31"/>
  <c r="A9" i="31"/>
  <c r="A8" i="31"/>
  <c r="A7" i="31"/>
  <c r="A6" i="31"/>
  <c r="A5" i="31"/>
  <c r="A4" i="31"/>
  <c r="W3" i="31"/>
  <c r="V3" i="31"/>
  <c r="U3" i="31"/>
  <c r="T3" i="31"/>
  <c r="S3" i="31"/>
  <c r="R3" i="31"/>
  <c r="Q3" i="31"/>
  <c r="P3" i="31"/>
  <c r="O3" i="31"/>
  <c r="N3" i="31"/>
  <c r="M3" i="31"/>
  <c r="L3" i="31"/>
  <c r="K3" i="31"/>
  <c r="J3" i="31"/>
  <c r="I3" i="31"/>
  <c r="H3" i="31"/>
  <c r="G3" i="31"/>
  <c r="F3" i="31"/>
  <c r="E3" i="31"/>
  <c r="D3" i="31"/>
  <c r="C3" i="31"/>
  <c r="B3" i="31"/>
  <c r="A3" i="31"/>
  <c r="V2" i="31"/>
  <c r="T2" i="31"/>
  <c r="R2" i="31"/>
  <c r="P2" i="31"/>
  <c r="N2" i="31"/>
  <c r="L2" i="31"/>
  <c r="J2" i="31"/>
  <c r="H2" i="31"/>
  <c r="F2" i="31"/>
  <c r="D2" i="31"/>
  <c r="B2" i="31"/>
  <c r="D4" i="30"/>
  <c r="F4" i="30"/>
  <c r="H4" i="30"/>
  <c r="J4" i="30"/>
  <c r="L4" i="30"/>
  <c r="N4" i="30"/>
  <c r="P4" i="30"/>
  <c r="R4" i="30"/>
  <c r="T4" i="30"/>
  <c r="V4" i="30"/>
  <c r="D5" i="30"/>
  <c r="F5" i="30"/>
  <c r="H5" i="30"/>
  <c r="J5" i="30"/>
  <c r="L5" i="30"/>
  <c r="N5" i="30"/>
  <c r="P5" i="30"/>
  <c r="R5" i="30"/>
  <c r="T5" i="30"/>
  <c r="V5" i="30"/>
  <c r="D6" i="30"/>
  <c r="F6" i="30"/>
  <c r="H6" i="30"/>
  <c r="J6" i="30"/>
  <c r="L6" i="30"/>
  <c r="N6" i="30"/>
  <c r="P6" i="30"/>
  <c r="R6" i="30"/>
  <c r="T6" i="30"/>
  <c r="V6" i="30"/>
  <c r="D7" i="30"/>
  <c r="F7" i="30"/>
  <c r="H7" i="30"/>
  <c r="J7" i="30"/>
  <c r="L7" i="30"/>
  <c r="N7" i="30"/>
  <c r="P7" i="30"/>
  <c r="R7" i="30"/>
  <c r="T7" i="30"/>
  <c r="V7" i="30"/>
  <c r="D8" i="30"/>
  <c r="F8" i="30"/>
  <c r="H8" i="30"/>
  <c r="J8" i="30"/>
  <c r="L8" i="30"/>
  <c r="N8" i="30"/>
  <c r="P8" i="30"/>
  <c r="R8" i="30"/>
  <c r="T8" i="30"/>
  <c r="V8" i="30"/>
  <c r="D9" i="30"/>
  <c r="F9" i="30"/>
  <c r="H9" i="30"/>
  <c r="J9" i="30"/>
  <c r="L9" i="30"/>
  <c r="N9" i="30"/>
  <c r="P9" i="30"/>
  <c r="R9" i="30"/>
  <c r="T9" i="30"/>
  <c r="V9" i="30"/>
  <c r="D10" i="30"/>
  <c r="F10" i="30"/>
  <c r="H10" i="30"/>
  <c r="J10" i="30"/>
  <c r="L10" i="30"/>
  <c r="N10" i="30"/>
  <c r="P10" i="30"/>
  <c r="R10" i="30"/>
  <c r="T10" i="30"/>
  <c r="V10" i="30"/>
  <c r="B5" i="30"/>
  <c r="B6" i="30"/>
  <c r="B7" i="30"/>
  <c r="B8" i="30"/>
  <c r="B9" i="30"/>
  <c r="B10" i="30"/>
  <c r="B4" i="30"/>
  <c r="A10" i="30"/>
  <c r="A9" i="30"/>
  <c r="A8" i="30"/>
  <c r="A7" i="30"/>
  <c r="A6" i="30"/>
  <c r="A5" i="30"/>
  <c r="A4" i="30"/>
  <c r="W3" i="30"/>
  <c r="V3" i="30"/>
  <c r="U3" i="30"/>
  <c r="T3" i="30"/>
  <c r="S3" i="30"/>
  <c r="R3" i="30"/>
  <c r="Q3" i="30"/>
  <c r="P3" i="30"/>
  <c r="O3" i="30"/>
  <c r="N3" i="30"/>
  <c r="M3" i="30"/>
  <c r="L3" i="30"/>
  <c r="K3" i="30"/>
  <c r="J3" i="30"/>
  <c r="I3" i="30"/>
  <c r="H3" i="30"/>
  <c r="G3" i="30"/>
  <c r="F3" i="30"/>
  <c r="E3" i="30"/>
  <c r="D3" i="30"/>
  <c r="C3" i="30"/>
  <c r="B3" i="30"/>
  <c r="A3" i="30"/>
  <c r="V2" i="30"/>
  <c r="T2" i="30"/>
  <c r="R2" i="30"/>
  <c r="P2" i="30"/>
  <c r="N2" i="30"/>
  <c r="L2" i="30"/>
  <c r="J2" i="30"/>
  <c r="H2" i="30"/>
  <c r="F2" i="30"/>
  <c r="D2" i="30"/>
  <c r="B2" i="30"/>
  <c r="C4" i="15"/>
  <c r="D4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V4" i="15"/>
  <c r="W4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B5" i="15"/>
  <c r="B6" i="15"/>
  <c r="B7" i="15"/>
  <c r="B8" i="15"/>
  <c r="B9" i="15"/>
  <c r="B10" i="15"/>
  <c r="B4" i="15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T4" i="14"/>
  <c r="U4" i="14"/>
  <c r="V4" i="14"/>
  <c r="W4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T5" i="14"/>
  <c r="U5" i="14"/>
  <c r="V5" i="14"/>
  <c r="W5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T6" i="14"/>
  <c r="U6" i="14"/>
  <c r="V6" i="14"/>
  <c r="W6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T7" i="14"/>
  <c r="U7" i="14"/>
  <c r="V7" i="14"/>
  <c r="W7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V9" i="14"/>
  <c r="W9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B5" i="14"/>
  <c r="B6" i="14"/>
  <c r="B7" i="14"/>
  <c r="B8" i="14"/>
  <c r="B9" i="14"/>
  <c r="B10" i="14"/>
  <c r="B4" i="14"/>
  <c r="C4" i="13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R4" i="13"/>
  <c r="S4" i="13"/>
  <c r="T4" i="13"/>
  <c r="U4" i="13"/>
  <c r="V4" i="13"/>
  <c r="W4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R6" i="13"/>
  <c r="S6" i="13"/>
  <c r="T6" i="13"/>
  <c r="U6" i="13"/>
  <c r="V6" i="13"/>
  <c r="W6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U8" i="13"/>
  <c r="V8" i="13"/>
  <c r="W8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B5" i="13"/>
  <c r="B6" i="13"/>
  <c r="B7" i="13"/>
  <c r="B8" i="13"/>
  <c r="B9" i="13"/>
  <c r="B10" i="13"/>
  <c r="B4" i="13"/>
  <c r="C4" i="12"/>
  <c r="D4" i="12"/>
  <c r="E4" i="12"/>
  <c r="F4" i="12"/>
  <c r="G4" i="12"/>
  <c r="H4" i="12"/>
  <c r="I4" i="12"/>
  <c r="J4" i="12"/>
  <c r="K4" i="12"/>
  <c r="L4" i="12"/>
  <c r="M4" i="12"/>
  <c r="N4" i="12"/>
  <c r="O4" i="12"/>
  <c r="P4" i="12"/>
  <c r="Q4" i="12"/>
  <c r="R4" i="12"/>
  <c r="S4" i="12"/>
  <c r="T4" i="12"/>
  <c r="U4" i="12"/>
  <c r="V4" i="12"/>
  <c r="W4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C6" i="12"/>
  <c r="D6" i="12"/>
  <c r="E6" i="12"/>
  <c r="F6" i="12"/>
  <c r="G6" i="12"/>
  <c r="H6" i="12"/>
  <c r="I6" i="12"/>
  <c r="J6" i="12"/>
  <c r="K6" i="12"/>
  <c r="L6" i="12"/>
  <c r="M6" i="12"/>
  <c r="N6" i="12"/>
  <c r="O6" i="12"/>
  <c r="P6" i="12"/>
  <c r="Q6" i="12"/>
  <c r="R6" i="12"/>
  <c r="S6" i="12"/>
  <c r="T6" i="12"/>
  <c r="U6" i="12"/>
  <c r="V6" i="12"/>
  <c r="W6" i="12"/>
  <c r="C7" i="12"/>
  <c r="D7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T7" i="12"/>
  <c r="U7" i="12"/>
  <c r="V7" i="12"/>
  <c r="W7" i="12"/>
  <c r="C8" i="12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C9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B5" i="12"/>
  <c r="B6" i="12"/>
  <c r="B7" i="12"/>
  <c r="B8" i="12"/>
  <c r="B9" i="12"/>
  <c r="B10" i="12"/>
  <c r="B4" i="12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B5" i="11"/>
  <c r="B6" i="11"/>
  <c r="B7" i="11"/>
  <c r="B8" i="11"/>
  <c r="B9" i="11"/>
  <c r="B10" i="11"/>
  <c r="B4" i="11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T4" i="10"/>
  <c r="U4" i="10"/>
  <c r="V4" i="10"/>
  <c r="W4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U7" i="10"/>
  <c r="V7" i="10"/>
  <c r="W7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T8" i="10"/>
  <c r="U8" i="10"/>
  <c r="V8" i="10"/>
  <c r="W8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W10" i="10"/>
  <c r="B5" i="10"/>
  <c r="B6" i="10"/>
  <c r="B7" i="10"/>
  <c r="B8" i="10"/>
  <c r="B9" i="10"/>
  <c r="B10" i="10"/>
  <c r="B4" i="10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V4" i="9"/>
  <c r="W4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B5" i="9"/>
  <c r="B6" i="9"/>
  <c r="B7" i="9"/>
  <c r="B8" i="9"/>
  <c r="B9" i="9"/>
  <c r="B10" i="9"/>
  <c r="B4" i="9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B5" i="8"/>
  <c r="B6" i="8"/>
  <c r="B7" i="8"/>
  <c r="B8" i="8"/>
  <c r="B9" i="8"/>
  <c r="B10" i="8"/>
  <c r="B4" i="8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B5" i="7"/>
  <c r="B6" i="7"/>
  <c r="B7" i="7"/>
  <c r="B8" i="7"/>
  <c r="B9" i="7"/>
  <c r="B10" i="7"/>
  <c r="B4" i="7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B5" i="6"/>
  <c r="B6" i="6"/>
  <c r="B7" i="6"/>
  <c r="B8" i="6"/>
  <c r="B9" i="6"/>
  <c r="B10" i="6"/>
  <c r="B4" i="6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B5" i="5"/>
  <c r="B6" i="5"/>
  <c r="B7" i="5"/>
  <c r="B8" i="5"/>
  <c r="B9" i="5"/>
  <c r="B10" i="5"/>
  <c r="B4" i="5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B5" i="4"/>
  <c r="B6" i="4"/>
  <c r="B7" i="4"/>
  <c r="B8" i="4"/>
  <c r="B9" i="4"/>
  <c r="B10" i="4"/>
  <c r="B4" i="4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B5" i="3"/>
  <c r="B6" i="3"/>
  <c r="B7" i="3"/>
  <c r="B8" i="3"/>
  <c r="B9" i="3"/>
  <c r="B10" i="3"/>
  <c r="B4" i="3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B5" i="2"/>
  <c r="B6" i="2"/>
  <c r="B7" i="2"/>
  <c r="B8" i="2"/>
  <c r="B9" i="2"/>
  <c r="B10" i="2"/>
  <c r="B4" i="2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B5" i="1"/>
  <c r="B6" i="1"/>
  <c r="B7" i="1"/>
  <c r="B8" i="1"/>
  <c r="B9" i="1"/>
  <c r="B10" i="1"/>
  <c r="B4" i="1"/>
  <c r="C4" i="16"/>
  <c r="D4" i="16"/>
  <c r="E4" i="16"/>
  <c r="F4" i="16"/>
  <c r="G4" i="16"/>
  <c r="H4" i="16"/>
  <c r="I4" i="16"/>
  <c r="J4" i="16"/>
  <c r="K4" i="16"/>
  <c r="L4" i="16"/>
  <c r="M4" i="16"/>
  <c r="N4" i="16"/>
  <c r="O4" i="16"/>
  <c r="P4" i="16"/>
  <c r="Q4" i="16"/>
  <c r="R4" i="16"/>
  <c r="S4" i="16"/>
  <c r="T4" i="16"/>
  <c r="U4" i="16"/>
  <c r="V4" i="16"/>
  <c r="W4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Q5" i="16"/>
  <c r="R5" i="16"/>
  <c r="S5" i="16"/>
  <c r="T5" i="16"/>
  <c r="U5" i="16"/>
  <c r="V5" i="16"/>
  <c r="W5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Q6" i="16"/>
  <c r="R6" i="16"/>
  <c r="S6" i="16"/>
  <c r="T6" i="16"/>
  <c r="U6" i="16"/>
  <c r="V6" i="16"/>
  <c r="W6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Q7" i="16"/>
  <c r="R7" i="16"/>
  <c r="S7" i="16"/>
  <c r="T7" i="16"/>
  <c r="U7" i="16"/>
  <c r="V7" i="16"/>
  <c r="W7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R8" i="16"/>
  <c r="S8" i="16"/>
  <c r="T8" i="16"/>
  <c r="U8" i="16"/>
  <c r="V8" i="16"/>
  <c r="W8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Q9" i="16"/>
  <c r="R9" i="16"/>
  <c r="S9" i="16"/>
  <c r="T9" i="16"/>
  <c r="U9" i="16"/>
  <c r="V9" i="16"/>
  <c r="W9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Q10" i="16"/>
  <c r="R10" i="16"/>
  <c r="S10" i="16"/>
  <c r="T10" i="16"/>
  <c r="U10" i="16"/>
  <c r="V10" i="16"/>
  <c r="W10" i="16"/>
  <c r="B5" i="16"/>
  <c r="B6" i="16"/>
  <c r="B7" i="16"/>
  <c r="B8" i="16"/>
  <c r="B9" i="16"/>
  <c r="B10" i="16"/>
  <c r="B4" i="16"/>
  <c r="C4" i="17"/>
  <c r="D4" i="17"/>
  <c r="E4" i="17"/>
  <c r="F4" i="17"/>
  <c r="G4" i="17"/>
  <c r="H4" i="17"/>
  <c r="I4" i="17"/>
  <c r="J4" i="17"/>
  <c r="K4" i="17"/>
  <c r="L4" i="17"/>
  <c r="M4" i="17"/>
  <c r="N4" i="17"/>
  <c r="O4" i="17"/>
  <c r="P4" i="17"/>
  <c r="Q4" i="17"/>
  <c r="R4" i="17"/>
  <c r="S4" i="17"/>
  <c r="T4" i="17"/>
  <c r="U4" i="17"/>
  <c r="V4" i="17"/>
  <c r="W4" i="17"/>
  <c r="C5" i="17"/>
  <c r="D5" i="17"/>
  <c r="E5" i="17"/>
  <c r="F5" i="17"/>
  <c r="G5" i="17"/>
  <c r="H5" i="17"/>
  <c r="I5" i="17"/>
  <c r="J5" i="17"/>
  <c r="K5" i="17"/>
  <c r="L5" i="17"/>
  <c r="M5" i="17"/>
  <c r="N5" i="17"/>
  <c r="O5" i="17"/>
  <c r="P5" i="17"/>
  <c r="Q5" i="17"/>
  <c r="R5" i="17"/>
  <c r="S5" i="17"/>
  <c r="T5" i="17"/>
  <c r="U5" i="17"/>
  <c r="V5" i="17"/>
  <c r="W5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U6" i="17"/>
  <c r="V6" i="17"/>
  <c r="W6" i="17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T7" i="17"/>
  <c r="U7" i="17"/>
  <c r="V7" i="17"/>
  <c r="W7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T8" i="17"/>
  <c r="U8" i="17"/>
  <c r="V8" i="17"/>
  <c r="W8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T9" i="17"/>
  <c r="U9" i="17"/>
  <c r="V9" i="17"/>
  <c r="W9" i="17"/>
  <c r="C10" i="17"/>
  <c r="D10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V10" i="17"/>
  <c r="W10" i="17"/>
  <c r="B5" i="17"/>
  <c r="B6" i="17"/>
  <c r="B7" i="17"/>
  <c r="B8" i="17"/>
  <c r="B9" i="17"/>
  <c r="B10" i="17"/>
  <c r="B4" i="17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P4" i="18"/>
  <c r="Q4" i="18"/>
  <c r="R4" i="18"/>
  <c r="S4" i="18"/>
  <c r="T4" i="18"/>
  <c r="U4" i="18"/>
  <c r="V4" i="18"/>
  <c r="W4" i="18"/>
  <c r="C5" i="18"/>
  <c r="D5" i="18"/>
  <c r="E5" i="18"/>
  <c r="F5" i="18"/>
  <c r="G5" i="18"/>
  <c r="H5" i="18"/>
  <c r="I5" i="18"/>
  <c r="J5" i="18"/>
  <c r="K5" i="18"/>
  <c r="L5" i="18"/>
  <c r="M5" i="18"/>
  <c r="N5" i="18"/>
  <c r="O5" i="18"/>
  <c r="P5" i="18"/>
  <c r="Q5" i="18"/>
  <c r="R5" i="18"/>
  <c r="S5" i="18"/>
  <c r="T5" i="18"/>
  <c r="U5" i="18"/>
  <c r="V5" i="18"/>
  <c r="W5" i="18"/>
  <c r="C6" i="18"/>
  <c r="D6" i="18"/>
  <c r="E6" i="18"/>
  <c r="F6" i="18"/>
  <c r="G6" i="18"/>
  <c r="H6" i="18"/>
  <c r="I6" i="18"/>
  <c r="J6" i="18"/>
  <c r="K6" i="18"/>
  <c r="L6" i="18"/>
  <c r="M6" i="18"/>
  <c r="N6" i="18"/>
  <c r="O6" i="18"/>
  <c r="P6" i="18"/>
  <c r="Q6" i="18"/>
  <c r="R6" i="18"/>
  <c r="S6" i="18"/>
  <c r="T6" i="18"/>
  <c r="U6" i="18"/>
  <c r="V6" i="18"/>
  <c r="W6" i="18"/>
  <c r="C7" i="18"/>
  <c r="D7" i="18"/>
  <c r="E7" i="18"/>
  <c r="F7" i="18"/>
  <c r="G7" i="18"/>
  <c r="H7" i="18"/>
  <c r="I7" i="18"/>
  <c r="J7" i="18"/>
  <c r="K7" i="18"/>
  <c r="L7" i="18"/>
  <c r="M7" i="18"/>
  <c r="N7" i="18"/>
  <c r="O7" i="18"/>
  <c r="P7" i="18"/>
  <c r="Q7" i="18"/>
  <c r="R7" i="18"/>
  <c r="S7" i="18"/>
  <c r="T7" i="18"/>
  <c r="U7" i="18"/>
  <c r="V7" i="18"/>
  <c r="W7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P8" i="18"/>
  <c r="Q8" i="18"/>
  <c r="R8" i="18"/>
  <c r="S8" i="18"/>
  <c r="T8" i="18"/>
  <c r="U8" i="18"/>
  <c r="V8" i="18"/>
  <c r="W8" i="18"/>
  <c r="C9" i="18"/>
  <c r="D9" i="18"/>
  <c r="E9" i="18"/>
  <c r="F9" i="18"/>
  <c r="G9" i="18"/>
  <c r="H9" i="18"/>
  <c r="I9" i="18"/>
  <c r="J9" i="18"/>
  <c r="K9" i="18"/>
  <c r="L9" i="18"/>
  <c r="M9" i="18"/>
  <c r="N9" i="18"/>
  <c r="O9" i="18"/>
  <c r="P9" i="18"/>
  <c r="Q9" i="18"/>
  <c r="R9" i="18"/>
  <c r="S9" i="18"/>
  <c r="T9" i="18"/>
  <c r="U9" i="18"/>
  <c r="V9" i="18"/>
  <c r="W9" i="18"/>
  <c r="C10" i="18"/>
  <c r="D10" i="18"/>
  <c r="E10" i="18"/>
  <c r="F10" i="18"/>
  <c r="G10" i="18"/>
  <c r="H10" i="18"/>
  <c r="I10" i="18"/>
  <c r="J10" i="18"/>
  <c r="K10" i="18"/>
  <c r="L10" i="18"/>
  <c r="M10" i="18"/>
  <c r="N10" i="18"/>
  <c r="O10" i="18"/>
  <c r="P10" i="18"/>
  <c r="Q10" i="18"/>
  <c r="R10" i="18"/>
  <c r="S10" i="18"/>
  <c r="T10" i="18"/>
  <c r="U10" i="18"/>
  <c r="V10" i="18"/>
  <c r="W10" i="18"/>
  <c r="B5" i="18"/>
  <c r="B6" i="18"/>
  <c r="B7" i="18"/>
  <c r="B8" i="18"/>
  <c r="B9" i="18"/>
  <c r="B10" i="18"/>
  <c r="B4" i="18"/>
  <c r="C4" i="19"/>
  <c r="D4" i="19"/>
  <c r="E4" i="19"/>
  <c r="F4" i="19"/>
  <c r="G4" i="19"/>
  <c r="H4" i="19"/>
  <c r="I4" i="19"/>
  <c r="J4" i="19"/>
  <c r="K4" i="19"/>
  <c r="L4" i="19"/>
  <c r="M4" i="19"/>
  <c r="N4" i="19"/>
  <c r="O4" i="19"/>
  <c r="P4" i="19"/>
  <c r="Q4" i="19"/>
  <c r="R4" i="19"/>
  <c r="S4" i="19"/>
  <c r="T4" i="19"/>
  <c r="U4" i="19"/>
  <c r="V4" i="19"/>
  <c r="W4" i="19"/>
  <c r="C5" i="19"/>
  <c r="D5" i="19"/>
  <c r="E5" i="19"/>
  <c r="F5" i="19"/>
  <c r="G5" i="19"/>
  <c r="H5" i="19"/>
  <c r="I5" i="19"/>
  <c r="J5" i="19"/>
  <c r="K5" i="19"/>
  <c r="L5" i="19"/>
  <c r="M5" i="19"/>
  <c r="N5" i="19"/>
  <c r="O5" i="19"/>
  <c r="P5" i="19"/>
  <c r="Q5" i="19"/>
  <c r="R5" i="19"/>
  <c r="S5" i="19"/>
  <c r="T5" i="19"/>
  <c r="U5" i="19"/>
  <c r="V5" i="19"/>
  <c r="W5" i="19"/>
  <c r="C6" i="19"/>
  <c r="D6" i="19"/>
  <c r="E6" i="19"/>
  <c r="F6" i="19"/>
  <c r="G6" i="19"/>
  <c r="H6" i="19"/>
  <c r="I6" i="19"/>
  <c r="J6" i="19"/>
  <c r="K6" i="19"/>
  <c r="L6" i="19"/>
  <c r="M6" i="19"/>
  <c r="N6" i="19"/>
  <c r="O6" i="19"/>
  <c r="P6" i="19"/>
  <c r="Q6" i="19"/>
  <c r="R6" i="19"/>
  <c r="S6" i="19"/>
  <c r="T6" i="19"/>
  <c r="U6" i="19"/>
  <c r="V6" i="19"/>
  <c r="W6" i="19"/>
  <c r="C7" i="19"/>
  <c r="D7" i="19"/>
  <c r="E7" i="19"/>
  <c r="F7" i="19"/>
  <c r="G7" i="19"/>
  <c r="H7" i="19"/>
  <c r="I7" i="19"/>
  <c r="J7" i="19"/>
  <c r="K7" i="19"/>
  <c r="L7" i="19"/>
  <c r="M7" i="19"/>
  <c r="N7" i="19"/>
  <c r="O7" i="19"/>
  <c r="P7" i="19"/>
  <c r="Q7" i="19"/>
  <c r="R7" i="19"/>
  <c r="S7" i="19"/>
  <c r="T7" i="19"/>
  <c r="U7" i="19"/>
  <c r="V7" i="19"/>
  <c r="W7" i="19"/>
  <c r="C8" i="19"/>
  <c r="D8" i="19"/>
  <c r="E8" i="19"/>
  <c r="F8" i="19"/>
  <c r="G8" i="19"/>
  <c r="H8" i="19"/>
  <c r="I8" i="19"/>
  <c r="J8" i="19"/>
  <c r="K8" i="19"/>
  <c r="L8" i="19"/>
  <c r="M8" i="19"/>
  <c r="N8" i="19"/>
  <c r="O8" i="19"/>
  <c r="P8" i="19"/>
  <c r="Q8" i="19"/>
  <c r="R8" i="19"/>
  <c r="S8" i="19"/>
  <c r="T8" i="19"/>
  <c r="U8" i="19"/>
  <c r="V8" i="19"/>
  <c r="W8" i="19"/>
  <c r="C9" i="19"/>
  <c r="D9" i="19"/>
  <c r="E9" i="19"/>
  <c r="F9" i="19"/>
  <c r="G9" i="19"/>
  <c r="H9" i="19"/>
  <c r="I9" i="19"/>
  <c r="J9" i="19"/>
  <c r="K9" i="19"/>
  <c r="L9" i="19"/>
  <c r="M9" i="19"/>
  <c r="N9" i="19"/>
  <c r="O9" i="19"/>
  <c r="P9" i="19"/>
  <c r="Q9" i="19"/>
  <c r="R9" i="19"/>
  <c r="S9" i="19"/>
  <c r="T9" i="19"/>
  <c r="U9" i="19"/>
  <c r="V9" i="19"/>
  <c r="W9" i="19"/>
  <c r="C10" i="19"/>
  <c r="D10" i="19"/>
  <c r="E10" i="19"/>
  <c r="F10" i="19"/>
  <c r="G10" i="19"/>
  <c r="H10" i="19"/>
  <c r="I10" i="19"/>
  <c r="J10" i="19"/>
  <c r="K10" i="19"/>
  <c r="L10" i="19"/>
  <c r="M10" i="19"/>
  <c r="N10" i="19"/>
  <c r="O10" i="19"/>
  <c r="P10" i="19"/>
  <c r="Q10" i="19"/>
  <c r="R10" i="19"/>
  <c r="S10" i="19"/>
  <c r="T10" i="19"/>
  <c r="U10" i="19"/>
  <c r="V10" i="19"/>
  <c r="W10" i="19"/>
  <c r="B5" i="19"/>
  <c r="B6" i="19"/>
  <c r="B7" i="19"/>
  <c r="B8" i="19"/>
  <c r="B9" i="19"/>
  <c r="B10" i="19"/>
  <c r="B4" i="19"/>
  <c r="C4" i="20"/>
  <c r="D4" i="20"/>
  <c r="E4" i="20"/>
  <c r="F4" i="20"/>
  <c r="G4" i="20"/>
  <c r="H4" i="20"/>
  <c r="I4" i="20"/>
  <c r="J4" i="20"/>
  <c r="K4" i="20"/>
  <c r="L4" i="20"/>
  <c r="M4" i="20"/>
  <c r="N4" i="20"/>
  <c r="O4" i="20"/>
  <c r="P4" i="20"/>
  <c r="Q4" i="20"/>
  <c r="R4" i="20"/>
  <c r="S4" i="20"/>
  <c r="T4" i="20"/>
  <c r="U4" i="20"/>
  <c r="V4" i="20"/>
  <c r="W4" i="20"/>
  <c r="C5" i="20"/>
  <c r="D5" i="20"/>
  <c r="E5" i="20"/>
  <c r="F5" i="20"/>
  <c r="G5" i="20"/>
  <c r="H5" i="20"/>
  <c r="I5" i="20"/>
  <c r="J5" i="20"/>
  <c r="K5" i="20"/>
  <c r="L5" i="20"/>
  <c r="M5" i="20"/>
  <c r="N5" i="20"/>
  <c r="O5" i="20"/>
  <c r="P5" i="20"/>
  <c r="Q5" i="20"/>
  <c r="R5" i="20"/>
  <c r="S5" i="20"/>
  <c r="T5" i="20"/>
  <c r="U5" i="20"/>
  <c r="V5" i="20"/>
  <c r="W5" i="20"/>
  <c r="C6" i="20"/>
  <c r="D6" i="20"/>
  <c r="E6" i="20"/>
  <c r="F6" i="20"/>
  <c r="G6" i="20"/>
  <c r="H6" i="20"/>
  <c r="I6" i="20"/>
  <c r="J6" i="20"/>
  <c r="K6" i="20"/>
  <c r="L6" i="20"/>
  <c r="M6" i="20"/>
  <c r="N6" i="20"/>
  <c r="O6" i="20"/>
  <c r="P6" i="20"/>
  <c r="Q6" i="20"/>
  <c r="R6" i="20"/>
  <c r="S6" i="20"/>
  <c r="T6" i="20"/>
  <c r="U6" i="20"/>
  <c r="V6" i="20"/>
  <c r="W6" i="20"/>
  <c r="C7" i="20"/>
  <c r="D7" i="20"/>
  <c r="E7" i="20"/>
  <c r="F7" i="20"/>
  <c r="G7" i="20"/>
  <c r="H7" i="20"/>
  <c r="I7" i="20"/>
  <c r="J7" i="20"/>
  <c r="K7" i="20"/>
  <c r="L7" i="20"/>
  <c r="M7" i="20"/>
  <c r="N7" i="20"/>
  <c r="O7" i="20"/>
  <c r="P7" i="20"/>
  <c r="Q7" i="20"/>
  <c r="R7" i="20"/>
  <c r="S7" i="20"/>
  <c r="T7" i="20"/>
  <c r="U7" i="20"/>
  <c r="V7" i="20"/>
  <c r="W7" i="20"/>
  <c r="C8" i="20"/>
  <c r="D8" i="20"/>
  <c r="E8" i="20"/>
  <c r="F8" i="20"/>
  <c r="G8" i="20"/>
  <c r="H8" i="20"/>
  <c r="I8" i="20"/>
  <c r="J8" i="20"/>
  <c r="K8" i="20"/>
  <c r="L8" i="20"/>
  <c r="M8" i="20"/>
  <c r="N8" i="20"/>
  <c r="O8" i="20"/>
  <c r="P8" i="20"/>
  <c r="Q8" i="20"/>
  <c r="R8" i="20"/>
  <c r="S8" i="20"/>
  <c r="T8" i="20"/>
  <c r="U8" i="20"/>
  <c r="V8" i="20"/>
  <c r="W8" i="20"/>
  <c r="C9" i="20"/>
  <c r="D9" i="20"/>
  <c r="E9" i="20"/>
  <c r="F9" i="20"/>
  <c r="G9" i="20"/>
  <c r="H9" i="20"/>
  <c r="I9" i="20"/>
  <c r="J9" i="20"/>
  <c r="K9" i="20"/>
  <c r="L9" i="20"/>
  <c r="M9" i="20"/>
  <c r="N9" i="20"/>
  <c r="O9" i="20"/>
  <c r="P9" i="20"/>
  <c r="Q9" i="20"/>
  <c r="R9" i="20"/>
  <c r="S9" i="20"/>
  <c r="T9" i="20"/>
  <c r="U9" i="20"/>
  <c r="V9" i="20"/>
  <c r="W9" i="20"/>
  <c r="C10" i="20"/>
  <c r="D10" i="20"/>
  <c r="E10" i="20"/>
  <c r="F10" i="20"/>
  <c r="G10" i="20"/>
  <c r="H10" i="20"/>
  <c r="I10" i="20"/>
  <c r="J10" i="20"/>
  <c r="K10" i="20"/>
  <c r="L10" i="20"/>
  <c r="M10" i="20"/>
  <c r="N10" i="20"/>
  <c r="O10" i="20"/>
  <c r="P10" i="20"/>
  <c r="Q10" i="20"/>
  <c r="R10" i="20"/>
  <c r="S10" i="20"/>
  <c r="T10" i="20"/>
  <c r="U10" i="20"/>
  <c r="V10" i="20"/>
  <c r="W10" i="20"/>
  <c r="B5" i="20"/>
  <c r="B6" i="20"/>
  <c r="B7" i="20"/>
  <c r="B8" i="20"/>
  <c r="B9" i="20"/>
  <c r="B10" i="20"/>
  <c r="B4" i="20"/>
  <c r="D2" i="21"/>
  <c r="F2" i="21"/>
  <c r="H2" i="21"/>
  <c r="J2" i="21"/>
  <c r="L2" i="21"/>
  <c r="N2" i="21"/>
  <c r="P2" i="21"/>
  <c r="R2" i="21"/>
  <c r="T2" i="21"/>
  <c r="V2" i="21"/>
  <c r="C3" i="21"/>
  <c r="D3" i="21"/>
  <c r="E3" i="21"/>
  <c r="F3" i="21"/>
  <c r="G3" i="21"/>
  <c r="H3" i="21"/>
  <c r="I3" i="21"/>
  <c r="J3" i="21"/>
  <c r="K3" i="21"/>
  <c r="L3" i="21"/>
  <c r="M3" i="21"/>
  <c r="N3" i="21"/>
  <c r="O3" i="21"/>
  <c r="P3" i="21"/>
  <c r="Q3" i="21"/>
  <c r="R3" i="21"/>
  <c r="S3" i="21"/>
  <c r="T3" i="21"/>
  <c r="U3" i="21"/>
  <c r="V3" i="21"/>
  <c r="W3" i="21"/>
  <c r="B3" i="21"/>
  <c r="B2" i="21"/>
  <c r="A5" i="21"/>
  <c r="A6" i="21"/>
  <c r="A7" i="21"/>
  <c r="A8" i="21"/>
  <c r="A9" i="21"/>
  <c r="A10" i="21"/>
  <c r="A4" i="21"/>
  <c r="B4" i="21"/>
  <c r="C4" i="22"/>
  <c r="D4" i="22"/>
  <c r="E4" i="22"/>
  <c r="F4" i="22"/>
  <c r="G4" i="22"/>
  <c r="H4" i="22"/>
  <c r="I4" i="22"/>
  <c r="J4" i="22"/>
  <c r="K4" i="22"/>
  <c r="L4" i="22"/>
  <c r="M4" i="22"/>
  <c r="N4" i="22"/>
  <c r="O4" i="22"/>
  <c r="P4" i="22"/>
  <c r="Q4" i="22"/>
  <c r="R4" i="22"/>
  <c r="S4" i="22"/>
  <c r="T4" i="22"/>
  <c r="U4" i="22"/>
  <c r="V4" i="22"/>
  <c r="W4" i="22"/>
  <c r="C5" i="22"/>
  <c r="D5" i="22"/>
  <c r="E5" i="22"/>
  <c r="F5" i="22"/>
  <c r="G5" i="22"/>
  <c r="H5" i="22"/>
  <c r="I5" i="22"/>
  <c r="J5" i="22"/>
  <c r="K5" i="22"/>
  <c r="L5" i="22"/>
  <c r="M5" i="22"/>
  <c r="N5" i="22"/>
  <c r="O5" i="22"/>
  <c r="P5" i="22"/>
  <c r="Q5" i="22"/>
  <c r="R5" i="22"/>
  <c r="S5" i="22"/>
  <c r="T5" i="22"/>
  <c r="U5" i="22"/>
  <c r="V5" i="22"/>
  <c r="W5" i="22"/>
  <c r="C6" i="22"/>
  <c r="D6" i="22"/>
  <c r="E6" i="22"/>
  <c r="F6" i="22"/>
  <c r="G6" i="22"/>
  <c r="H6" i="22"/>
  <c r="I6" i="22"/>
  <c r="J6" i="22"/>
  <c r="K6" i="22"/>
  <c r="L6" i="22"/>
  <c r="M6" i="22"/>
  <c r="N6" i="22"/>
  <c r="O6" i="22"/>
  <c r="P6" i="22"/>
  <c r="Q6" i="22"/>
  <c r="R6" i="22"/>
  <c r="S6" i="22"/>
  <c r="T6" i="22"/>
  <c r="U6" i="22"/>
  <c r="V6" i="22"/>
  <c r="W6" i="22"/>
  <c r="C7" i="22"/>
  <c r="D7" i="22"/>
  <c r="E7" i="22"/>
  <c r="F7" i="22"/>
  <c r="G7" i="22"/>
  <c r="H7" i="22"/>
  <c r="I7" i="22"/>
  <c r="J7" i="22"/>
  <c r="K7" i="22"/>
  <c r="L7" i="22"/>
  <c r="M7" i="22"/>
  <c r="N7" i="22"/>
  <c r="O7" i="22"/>
  <c r="P7" i="22"/>
  <c r="Q7" i="22"/>
  <c r="R7" i="22"/>
  <c r="S7" i="22"/>
  <c r="T7" i="22"/>
  <c r="U7" i="22"/>
  <c r="V7" i="22"/>
  <c r="W7" i="22"/>
  <c r="C8" i="22"/>
  <c r="D8" i="22"/>
  <c r="E8" i="22"/>
  <c r="F8" i="22"/>
  <c r="G8" i="22"/>
  <c r="H8" i="22"/>
  <c r="I8" i="22"/>
  <c r="J8" i="22"/>
  <c r="K8" i="22"/>
  <c r="L8" i="22"/>
  <c r="M8" i="22"/>
  <c r="N8" i="22"/>
  <c r="O8" i="22"/>
  <c r="P8" i="22"/>
  <c r="Q8" i="22"/>
  <c r="R8" i="22"/>
  <c r="S8" i="22"/>
  <c r="T8" i="22"/>
  <c r="U8" i="22"/>
  <c r="V8" i="22"/>
  <c r="W8" i="22"/>
  <c r="C9" i="22"/>
  <c r="D9" i="22"/>
  <c r="E9" i="22"/>
  <c r="F9" i="22"/>
  <c r="G9" i="22"/>
  <c r="H9" i="22"/>
  <c r="I9" i="22"/>
  <c r="J9" i="22"/>
  <c r="K9" i="22"/>
  <c r="L9" i="22"/>
  <c r="M9" i="22"/>
  <c r="N9" i="22"/>
  <c r="O9" i="22"/>
  <c r="P9" i="22"/>
  <c r="Q9" i="22"/>
  <c r="R9" i="22"/>
  <c r="S9" i="22"/>
  <c r="T9" i="22"/>
  <c r="U9" i="22"/>
  <c r="V9" i="22"/>
  <c r="W9" i="22"/>
  <c r="C10" i="22"/>
  <c r="D10" i="22"/>
  <c r="E10" i="22"/>
  <c r="F10" i="22"/>
  <c r="G10" i="22"/>
  <c r="H10" i="22"/>
  <c r="I10" i="22"/>
  <c r="J10" i="22"/>
  <c r="K10" i="22"/>
  <c r="L10" i="22"/>
  <c r="M10" i="22"/>
  <c r="N10" i="22"/>
  <c r="O10" i="22"/>
  <c r="P10" i="22"/>
  <c r="Q10" i="22"/>
  <c r="R10" i="22"/>
  <c r="S10" i="22"/>
  <c r="T10" i="22"/>
  <c r="U10" i="22"/>
  <c r="V10" i="22"/>
  <c r="W10" i="22"/>
  <c r="B5" i="22"/>
  <c r="B6" i="22"/>
  <c r="B7" i="22"/>
  <c r="B8" i="22"/>
  <c r="B9" i="22"/>
  <c r="B10" i="22"/>
  <c r="B4" i="22"/>
  <c r="C4" i="24"/>
  <c r="D4" i="24"/>
  <c r="E4" i="24"/>
  <c r="F4" i="24"/>
  <c r="G4" i="24"/>
  <c r="H4" i="24"/>
  <c r="I4" i="24"/>
  <c r="J4" i="24"/>
  <c r="K4" i="24"/>
  <c r="L4" i="24"/>
  <c r="M4" i="24"/>
  <c r="N4" i="24"/>
  <c r="O4" i="24"/>
  <c r="P4" i="24"/>
  <c r="Q4" i="24"/>
  <c r="R4" i="24"/>
  <c r="S4" i="24"/>
  <c r="T4" i="24"/>
  <c r="U4" i="24"/>
  <c r="V4" i="24"/>
  <c r="W4" i="24"/>
  <c r="C5" i="24"/>
  <c r="D5" i="24"/>
  <c r="E5" i="24"/>
  <c r="F5" i="24"/>
  <c r="G5" i="24"/>
  <c r="H5" i="24"/>
  <c r="I5" i="24"/>
  <c r="J5" i="24"/>
  <c r="K5" i="24"/>
  <c r="L5" i="24"/>
  <c r="M5" i="24"/>
  <c r="N5" i="24"/>
  <c r="O5" i="24"/>
  <c r="P5" i="24"/>
  <c r="Q5" i="24"/>
  <c r="R5" i="24"/>
  <c r="S5" i="24"/>
  <c r="T5" i="24"/>
  <c r="U5" i="24"/>
  <c r="V5" i="24"/>
  <c r="W5" i="24"/>
  <c r="C6" i="24"/>
  <c r="D6" i="24"/>
  <c r="E6" i="24"/>
  <c r="F6" i="24"/>
  <c r="G6" i="24"/>
  <c r="H6" i="24"/>
  <c r="I6" i="24"/>
  <c r="J6" i="24"/>
  <c r="K6" i="24"/>
  <c r="L6" i="24"/>
  <c r="M6" i="24"/>
  <c r="N6" i="24"/>
  <c r="O6" i="24"/>
  <c r="P6" i="24"/>
  <c r="Q6" i="24"/>
  <c r="R6" i="24"/>
  <c r="S6" i="24"/>
  <c r="T6" i="24"/>
  <c r="U6" i="24"/>
  <c r="V6" i="24"/>
  <c r="W6" i="24"/>
  <c r="C7" i="24"/>
  <c r="D7" i="24"/>
  <c r="E7" i="24"/>
  <c r="F7" i="24"/>
  <c r="G7" i="24"/>
  <c r="H7" i="24"/>
  <c r="I7" i="24"/>
  <c r="J7" i="24"/>
  <c r="K7" i="24"/>
  <c r="L7" i="24"/>
  <c r="M7" i="24"/>
  <c r="N7" i="24"/>
  <c r="O7" i="24"/>
  <c r="P7" i="24"/>
  <c r="Q7" i="24"/>
  <c r="R7" i="24"/>
  <c r="S7" i="24"/>
  <c r="T7" i="24"/>
  <c r="U7" i="24"/>
  <c r="V7" i="24"/>
  <c r="W7" i="24"/>
  <c r="C8" i="24"/>
  <c r="D8" i="24"/>
  <c r="E8" i="24"/>
  <c r="F8" i="24"/>
  <c r="G8" i="24"/>
  <c r="H8" i="24"/>
  <c r="I8" i="24"/>
  <c r="J8" i="24"/>
  <c r="K8" i="24"/>
  <c r="L8" i="24"/>
  <c r="M8" i="24"/>
  <c r="N8" i="24"/>
  <c r="O8" i="24"/>
  <c r="P8" i="24"/>
  <c r="Q8" i="24"/>
  <c r="R8" i="24"/>
  <c r="S8" i="24"/>
  <c r="T8" i="24"/>
  <c r="U8" i="24"/>
  <c r="V8" i="24"/>
  <c r="W8" i="24"/>
  <c r="C9" i="24"/>
  <c r="D9" i="24"/>
  <c r="E9" i="24"/>
  <c r="F9" i="24"/>
  <c r="G9" i="24"/>
  <c r="H9" i="24"/>
  <c r="I9" i="24"/>
  <c r="J9" i="24"/>
  <c r="K9" i="24"/>
  <c r="L9" i="24"/>
  <c r="M9" i="24"/>
  <c r="N9" i="24"/>
  <c r="O9" i="24"/>
  <c r="P9" i="24"/>
  <c r="Q9" i="24"/>
  <c r="R9" i="24"/>
  <c r="S9" i="24"/>
  <c r="T9" i="24"/>
  <c r="U9" i="24"/>
  <c r="V9" i="24"/>
  <c r="W9" i="24"/>
  <c r="C10" i="24"/>
  <c r="D10" i="24"/>
  <c r="E10" i="24"/>
  <c r="F10" i="24"/>
  <c r="G10" i="24"/>
  <c r="H10" i="24"/>
  <c r="I10" i="24"/>
  <c r="J10" i="24"/>
  <c r="K10" i="24"/>
  <c r="L10" i="24"/>
  <c r="M10" i="24"/>
  <c r="N10" i="24"/>
  <c r="O10" i="24"/>
  <c r="P10" i="24"/>
  <c r="Q10" i="24"/>
  <c r="R10" i="24"/>
  <c r="S10" i="24"/>
  <c r="T10" i="24"/>
  <c r="U10" i="24"/>
  <c r="V10" i="24"/>
  <c r="W10" i="24"/>
  <c r="B5" i="24"/>
  <c r="B6" i="24"/>
  <c r="B7" i="24"/>
  <c r="B8" i="24"/>
  <c r="B9" i="24"/>
  <c r="B10" i="24"/>
  <c r="B4" i="24"/>
  <c r="C4" i="25"/>
  <c r="D4" i="25"/>
  <c r="E4" i="25"/>
  <c r="F4" i="25"/>
  <c r="G4" i="25"/>
  <c r="H4" i="25"/>
  <c r="I4" i="25"/>
  <c r="J4" i="25"/>
  <c r="K4" i="25"/>
  <c r="L4" i="25"/>
  <c r="M4" i="25"/>
  <c r="N4" i="25"/>
  <c r="O4" i="25"/>
  <c r="P4" i="25"/>
  <c r="Q4" i="25"/>
  <c r="R4" i="25"/>
  <c r="S4" i="25"/>
  <c r="T4" i="25"/>
  <c r="U4" i="25"/>
  <c r="V4" i="25"/>
  <c r="W4" i="25"/>
  <c r="C5" i="25"/>
  <c r="D5" i="25"/>
  <c r="E5" i="25"/>
  <c r="F5" i="25"/>
  <c r="G5" i="25"/>
  <c r="H5" i="25"/>
  <c r="I5" i="25"/>
  <c r="J5" i="25"/>
  <c r="K5" i="25"/>
  <c r="L5" i="25"/>
  <c r="M5" i="25"/>
  <c r="N5" i="25"/>
  <c r="O5" i="25"/>
  <c r="P5" i="25"/>
  <c r="Q5" i="25"/>
  <c r="R5" i="25"/>
  <c r="S5" i="25"/>
  <c r="T5" i="25"/>
  <c r="U5" i="25"/>
  <c r="V5" i="25"/>
  <c r="W5" i="25"/>
  <c r="C6" i="25"/>
  <c r="D6" i="25"/>
  <c r="E6" i="25"/>
  <c r="F6" i="25"/>
  <c r="G6" i="25"/>
  <c r="H6" i="25"/>
  <c r="I6" i="25"/>
  <c r="J6" i="25"/>
  <c r="K6" i="25"/>
  <c r="L6" i="25"/>
  <c r="M6" i="25"/>
  <c r="N6" i="25"/>
  <c r="O6" i="25"/>
  <c r="P6" i="25"/>
  <c r="Q6" i="25"/>
  <c r="R6" i="25"/>
  <c r="S6" i="25"/>
  <c r="T6" i="25"/>
  <c r="U6" i="25"/>
  <c r="V6" i="25"/>
  <c r="W6" i="25"/>
  <c r="C7" i="25"/>
  <c r="D7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R7" i="25"/>
  <c r="S7" i="25"/>
  <c r="T7" i="25"/>
  <c r="U7" i="25"/>
  <c r="V7" i="25"/>
  <c r="W7" i="25"/>
  <c r="C8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R8" i="25"/>
  <c r="S8" i="25"/>
  <c r="T8" i="25"/>
  <c r="U8" i="25"/>
  <c r="V8" i="25"/>
  <c r="W8" i="25"/>
  <c r="C9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T9" i="25"/>
  <c r="U9" i="25"/>
  <c r="V9" i="25"/>
  <c r="W9" i="25"/>
  <c r="C10" i="25"/>
  <c r="D10" i="25"/>
  <c r="E10" i="25"/>
  <c r="F10" i="25"/>
  <c r="G10" i="25"/>
  <c r="H10" i="25"/>
  <c r="I10" i="25"/>
  <c r="J10" i="25"/>
  <c r="K10" i="25"/>
  <c r="L10" i="25"/>
  <c r="M10" i="25"/>
  <c r="N10" i="25"/>
  <c r="O10" i="25"/>
  <c r="P10" i="25"/>
  <c r="Q10" i="25"/>
  <c r="R10" i="25"/>
  <c r="S10" i="25"/>
  <c r="T10" i="25"/>
  <c r="U10" i="25"/>
  <c r="V10" i="25"/>
  <c r="W10" i="25"/>
  <c r="B5" i="25"/>
  <c r="B6" i="25"/>
  <c r="B7" i="25"/>
  <c r="B8" i="25"/>
  <c r="B9" i="25"/>
  <c r="B10" i="25"/>
  <c r="B4" i="25"/>
  <c r="C4" i="26"/>
  <c r="D4" i="26"/>
  <c r="E4" i="26"/>
  <c r="F4" i="26"/>
  <c r="G4" i="26"/>
  <c r="H4" i="26"/>
  <c r="I4" i="26"/>
  <c r="J4" i="26"/>
  <c r="K4" i="26"/>
  <c r="L4" i="26"/>
  <c r="M4" i="26"/>
  <c r="N4" i="26"/>
  <c r="O4" i="26"/>
  <c r="P4" i="26"/>
  <c r="Q4" i="26"/>
  <c r="R4" i="26"/>
  <c r="S4" i="26"/>
  <c r="T4" i="26"/>
  <c r="U4" i="26"/>
  <c r="V4" i="26"/>
  <c r="W4" i="26"/>
  <c r="C5" i="26"/>
  <c r="D5" i="26"/>
  <c r="E5" i="26"/>
  <c r="F5" i="26"/>
  <c r="G5" i="26"/>
  <c r="H5" i="26"/>
  <c r="I5" i="26"/>
  <c r="J5" i="26"/>
  <c r="K5" i="26"/>
  <c r="L5" i="26"/>
  <c r="M5" i="26"/>
  <c r="N5" i="26"/>
  <c r="O5" i="26"/>
  <c r="P5" i="26"/>
  <c r="Q5" i="26"/>
  <c r="R5" i="26"/>
  <c r="S5" i="26"/>
  <c r="T5" i="26"/>
  <c r="U5" i="26"/>
  <c r="V5" i="26"/>
  <c r="W5" i="26"/>
  <c r="C6" i="26"/>
  <c r="D6" i="26"/>
  <c r="E6" i="26"/>
  <c r="F6" i="26"/>
  <c r="G6" i="26"/>
  <c r="H6" i="26"/>
  <c r="I6" i="26"/>
  <c r="J6" i="26"/>
  <c r="K6" i="26"/>
  <c r="L6" i="26"/>
  <c r="M6" i="26"/>
  <c r="N6" i="26"/>
  <c r="O6" i="26"/>
  <c r="P6" i="26"/>
  <c r="Q6" i="26"/>
  <c r="R6" i="26"/>
  <c r="S6" i="26"/>
  <c r="T6" i="26"/>
  <c r="U6" i="26"/>
  <c r="V6" i="26"/>
  <c r="W6" i="26"/>
  <c r="C7" i="26"/>
  <c r="D7" i="26"/>
  <c r="E7" i="26"/>
  <c r="F7" i="26"/>
  <c r="G7" i="26"/>
  <c r="H7" i="26"/>
  <c r="I7" i="26"/>
  <c r="J7" i="26"/>
  <c r="K7" i="26"/>
  <c r="L7" i="26"/>
  <c r="M7" i="26"/>
  <c r="N7" i="26"/>
  <c r="O7" i="26"/>
  <c r="P7" i="26"/>
  <c r="Q7" i="26"/>
  <c r="R7" i="26"/>
  <c r="S7" i="26"/>
  <c r="T7" i="26"/>
  <c r="U7" i="26"/>
  <c r="V7" i="26"/>
  <c r="W7" i="26"/>
  <c r="C8" i="26"/>
  <c r="D8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R8" i="26"/>
  <c r="S8" i="26"/>
  <c r="T8" i="26"/>
  <c r="U8" i="26"/>
  <c r="V8" i="26"/>
  <c r="W8" i="26"/>
  <c r="C9" i="26"/>
  <c r="D9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R9" i="26"/>
  <c r="S9" i="26"/>
  <c r="T9" i="26"/>
  <c r="U9" i="26"/>
  <c r="V9" i="26"/>
  <c r="W9" i="26"/>
  <c r="C10" i="26"/>
  <c r="D10" i="26"/>
  <c r="E10" i="26"/>
  <c r="F10" i="26"/>
  <c r="G10" i="26"/>
  <c r="H10" i="26"/>
  <c r="I10" i="26"/>
  <c r="J10" i="26"/>
  <c r="K10" i="26"/>
  <c r="L10" i="26"/>
  <c r="M10" i="26"/>
  <c r="N10" i="26"/>
  <c r="O10" i="26"/>
  <c r="P10" i="26"/>
  <c r="Q10" i="26"/>
  <c r="R10" i="26"/>
  <c r="S10" i="26"/>
  <c r="T10" i="26"/>
  <c r="U10" i="26"/>
  <c r="V10" i="26"/>
  <c r="W10" i="26"/>
  <c r="B5" i="26"/>
  <c r="B6" i="26"/>
  <c r="B7" i="26"/>
  <c r="B8" i="26"/>
  <c r="B9" i="26"/>
  <c r="B10" i="26"/>
  <c r="B4" i="26"/>
  <c r="C4" i="27"/>
  <c r="D4" i="27"/>
  <c r="E4" i="27"/>
  <c r="F4" i="27"/>
  <c r="G4" i="27"/>
  <c r="H4" i="27"/>
  <c r="I4" i="27"/>
  <c r="J4" i="27"/>
  <c r="K4" i="27"/>
  <c r="L4" i="27"/>
  <c r="M4" i="27"/>
  <c r="N4" i="27"/>
  <c r="O4" i="27"/>
  <c r="P4" i="27"/>
  <c r="Q4" i="27"/>
  <c r="R4" i="27"/>
  <c r="S4" i="27"/>
  <c r="T4" i="27"/>
  <c r="U4" i="27"/>
  <c r="V4" i="27"/>
  <c r="W4" i="27"/>
  <c r="C5" i="27"/>
  <c r="D5" i="27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C6" i="27"/>
  <c r="D6" i="27"/>
  <c r="E6" i="27"/>
  <c r="F6" i="27"/>
  <c r="G6" i="27"/>
  <c r="H6" i="27"/>
  <c r="I6" i="27"/>
  <c r="J6" i="27"/>
  <c r="K6" i="27"/>
  <c r="L6" i="27"/>
  <c r="M6" i="27"/>
  <c r="N6" i="27"/>
  <c r="O6" i="27"/>
  <c r="P6" i="27"/>
  <c r="Q6" i="27"/>
  <c r="R6" i="27"/>
  <c r="S6" i="27"/>
  <c r="T6" i="27"/>
  <c r="U6" i="27"/>
  <c r="V6" i="27"/>
  <c r="W6" i="27"/>
  <c r="C7" i="27"/>
  <c r="D7" i="27"/>
  <c r="E7" i="27"/>
  <c r="F7" i="27"/>
  <c r="G7" i="27"/>
  <c r="H7" i="27"/>
  <c r="I7" i="27"/>
  <c r="J7" i="27"/>
  <c r="K7" i="27"/>
  <c r="L7" i="27"/>
  <c r="M7" i="27"/>
  <c r="N7" i="27"/>
  <c r="O7" i="27"/>
  <c r="P7" i="27"/>
  <c r="Q7" i="27"/>
  <c r="R7" i="27"/>
  <c r="S7" i="27"/>
  <c r="T7" i="27"/>
  <c r="U7" i="27"/>
  <c r="V7" i="27"/>
  <c r="W7" i="27"/>
  <c r="C8" i="27"/>
  <c r="D8" i="27"/>
  <c r="E8" i="27"/>
  <c r="F8" i="27"/>
  <c r="G8" i="27"/>
  <c r="H8" i="27"/>
  <c r="I8" i="27"/>
  <c r="J8" i="27"/>
  <c r="K8" i="27"/>
  <c r="L8" i="27"/>
  <c r="M8" i="27"/>
  <c r="N8" i="27"/>
  <c r="O8" i="27"/>
  <c r="P8" i="27"/>
  <c r="Q8" i="27"/>
  <c r="R8" i="27"/>
  <c r="S8" i="27"/>
  <c r="T8" i="27"/>
  <c r="U8" i="27"/>
  <c r="V8" i="27"/>
  <c r="W8" i="27"/>
  <c r="C9" i="27"/>
  <c r="D9" i="27"/>
  <c r="E9" i="27"/>
  <c r="F9" i="27"/>
  <c r="G9" i="27"/>
  <c r="H9" i="27"/>
  <c r="I9" i="27"/>
  <c r="J9" i="27"/>
  <c r="K9" i="27"/>
  <c r="L9" i="27"/>
  <c r="M9" i="27"/>
  <c r="N9" i="27"/>
  <c r="O9" i="27"/>
  <c r="P9" i="27"/>
  <c r="Q9" i="27"/>
  <c r="R9" i="27"/>
  <c r="S9" i="27"/>
  <c r="T9" i="27"/>
  <c r="U9" i="27"/>
  <c r="V9" i="27"/>
  <c r="W9" i="27"/>
  <c r="C10" i="27"/>
  <c r="D10" i="27"/>
  <c r="E10" i="27"/>
  <c r="F10" i="27"/>
  <c r="G10" i="27"/>
  <c r="H10" i="27"/>
  <c r="I10" i="27"/>
  <c r="J10" i="27"/>
  <c r="K10" i="27"/>
  <c r="L10" i="27"/>
  <c r="M10" i="27"/>
  <c r="N10" i="27"/>
  <c r="O10" i="27"/>
  <c r="P10" i="27"/>
  <c r="Q10" i="27"/>
  <c r="R10" i="27"/>
  <c r="S10" i="27"/>
  <c r="T10" i="27"/>
  <c r="U10" i="27"/>
  <c r="V10" i="27"/>
  <c r="W10" i="27"/>
  <c r="B5" i="27"/>
  <c r="B6" i="27"/>
  <c r="B7" i="27"/>
  <c r="B8" i="27"/>
  <c r="B9" i="27"/>
  <c r="B10" i="27"/>
  <c r="B4" i="27"/>
  <c r="C4" i="28"/>
  <c r="D4" i="28"/>
  <c r="E4" i="28"/>
  <c r="F4" i="28"/>
  <c r="G4" i="28"/>
  <c r="H4" i="28"/>
  <c r="I4" i="28"/>
  <c r="J4" i="28"/>
  <c r="K4" i="28"/>
  <c r="L4" i="28"/>
  <c r="M4" i="28"/>
  <c r="N4" i="28"/>
  <c r="O4" i="28"/>
  <c r="P4" i="28"/>
  <c r="Q4" i="28"/>
  <c r="R4" i="28"/>
  <c r="S4" i="28"/>
  <c r="T4" i="28"/>
  <c r="U4" i="28"/>
  <c r="V4" i="28"/>
  <c r="W4" i="28"/>
  <c r="C5" i="28"/>
  <c r="D5" i="28"/>
  <c r="E5" i="28"/>
  <c r="F5" i="28"/>
  <c r="G5" i="28"/>
  <c r="H5" i="28"/>
  <c r="I5" i="28"/>
  <c r="J5" i="28"/>
  <c r="K5" i="28"/>
  <c r="L5" i="28"/>
  <c r="M5" i="28"/>
  <c r="N5" i="28"/>
  <c r="O5" i="28"/>
  <c r="P5" i="28"/>
  <c r="Q5" i="28"/>
  <c r="R5" i="28"/>
  <c r="S5" i="28"/>
  <c r="T5" i="28"/>
  <c r="U5" i="28"/>
  <c r="V5" i="28"/>
  <c r="W5" i="28"/>
  <c r="C6" i="28"/>
  <c r="D6" i="28"/>
  <c r="E6" i="28"/>
  <c r="F6" i="28"/>
  <c r="G6" i="28"/>
  <c r="H6" i="28"/>
  <c r="I6" i="28"/>
  <c r="J6" i="28"/>
  <c r="K6" i="28"/>
  <c r="L6" i="28"/>
  <c r="M6" i="28"/>
  <c r="N6" i="28"/>
  <c r="O6" i="28"/>
  <c r="P6" i="28"/>
  <c r="Q6" i="28"/>
  <c r="R6" i="28"/>
  <c r="S6" i="28"/>
  <c r="T6" i="28"/>
  <c r="U6" i="28"/>
  <c r="V6" i="28"/>
  <c r="W6" i="28"/>
  <c r="C7" i="28"/>
  <c r="D7" i="28"/>
  <c r="E7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V7" i="28"/>
  <c r="W7" i="28"/>
  <c r="C8" i="28"/>
  <c r="D8" i="28"/>
  <c r="E8" i="28"/>
  <c r="F8" i="28"/>
  <c r="G8" i="28"/>
  <c r="H8" i="28"/>
  <c r="I8" i="28"/>
  <c r="J8" i="28"/>
  <c r="K8" i="28"/>
  <c r="L8" i="28"/>
  <c r="M8" i="28"/>
  <c r="N8" i="28"/>
  <c r="O8" i="28"/>
  <c r="P8" i="28"/>
  <c r="Q8" i="28"/>
  <c r="R8" i="28"/>
  <c r="S8" i="28"/>
  <c r="T8" i="28"/>
  <c r="U8" i="28"/>
  <c r="V8" i="28"/>
  <c r="W8" i="28"/>
  <c r="C9" i="28"/>
  <c r="D9" i="28"/>
  <c r="E9" i="28"/>
  <c r="F9" i="28"/>
  <c r="G9" i="28"/>
  <c r="H9" i="28"/>
  <c r="I9" i="28"/>
  <c r="J9" i="28"/>
  <c r="K9" i="28"/>
  <c r="L9" i="28"/>
  <c r="M9" i="28"/>
  <c r="N9" i="28"/>
  <c r="O9" i="28"/>
  <c r="P9" i="28"/>
  <c r="Q9" i="28"/>
  <c r="R9" i="28"/>
  <c r="S9" i="28"/>
  <c r="T9" i="28"/>
  <c r="U9" i="28"/>
  <c r="V9" i="28"/>
  <c r="W9" i="28"/>
  <c r="C10" i="28"/>
  <c r="D10" i="28"/>
  <c r="E10" i="28"/>
  <c r="F10" i="28"/>
  <c r="G10" i="28"/>
  <c r="H10" i="28"/>
  <c r="I10" i="28"/>
  <c r="J10" i="28"/>
  <c r="K10" i="28"/>
  <c r="L10" i="28"/>
  <c r="M10" i="28"/>
  <c r="N10" i="28"/>
  <c r="O10" i="28"/>
  <c r="P10" i="28"/>
  <c r="Q10" i="28"/>
  <c r="R10" i="28"/>
  <c r="S10" i="28"/>
  <c r="T10" i="28"/>
  <c r="U10" i="28"/>
  <c r="V10" i="28"/>
  <c r="W10" i="28"/>
  <c r="B5" i="28"/>
  <c r="B6" i="28"/>
  <c r="B7" i="28"/>
  <c r="B8" i="28"/>
  <c r="B9" i="28"/>
  <c r="B10" i="28"/>
  <c r="B4" i="28"/>
  <c r="C4" i="29"/>
  <c r="D4" i="29"/>
  <c r="E4" i="29"/>
  <c r="F4" i="29"/>
  <c r="G4" i="29"/>
  <c r="H4" i="29"/>
  <c r="I4" i="29"/>
  <c r="J4" i="29"/>
  <c r="K4" i="29"/>
  <c r="L4" i="29"/>
  <c r="M4" i="29"/>
  <c r="N4" i="29"/>
  <c r="O4" i="29"/>
  <c r="P4" i="29"/>
  <c r="Q4" i="29"/>
  <c r="R4" i="29"/>
  <c r="S4" i="29"/>
  <c r="T4" i="29"/>
  <c r="U4" i="29"/>
  <c r="V4" i="29"/>
  <c r="W4" i="29"/>
  <c r="C5" i="29"/>
  <c r="D5" i="29"/>
  <c r="E5" i="29"/>
  <c r="F5" i="29"/>
  <c r="G5" i="29"/>
  <c r="H5" i="29"/>
  <c r="I5" i="29"/>
  <c r="J5" i="29"/>
  <c r="K5" i="29"/>
  <c r="L5" i="29"/>
  <c r="M5" i="29"/>
  <c r="N5" i="29"/>
  <c r="O5" i="29"/>
  <c r="P5" i="29"/>
  <c r="Q5" i="29"/>
  <c r="R5" i="29"/>
  <c r="S5" i="29"/>
  <c r="T5" i="29"/>
  <c r="U5" i="29"/>
  <c r="V5" i="29"/>
  <c r="W5" i="29"/>
  <c r="C6" i="29"/>
  <c r="D6" i="29"/>
  <c r="E6" i="29"/>
  <c r="F6" i="29"/>
  <c r="G6" i="29"/>
  <c r="H6" i="29"/>
  <c r="I6" i="29"/>
  <c r="J6" i="29"/>
  <c r="K6" i="29"/>
  <c r="L6" i="29"/>
  <c r="M6" i="29"/>
  <c r="N6" i="29"/>
  <c r="O6" i="29"/>
  <c r="P6" i="29"/>
  <c r="Q6" i="29"/>
  <c r="R6" i="29"/>
  <c r="S6" i="29"/>
  <c r="T6" i="29"/>
  <c r="U6" i="29"/>
  <c r="V6" i="29"/>
  <c r="W6" i="29"/>
  <c r="C7" i="29"/>
  <c r="D7" i="29"/>
  <c r="E7" i="29"/>
  <c r="F7" i="29"/>
  <c r="G7" i="29"/>
  <c r="H7" i="29"/>
  <c r="I7" i="29"/>
  <c r="J7" i="29"/>
  <c r="K7" i="29"/>
  <c r="L7" i="29"/>
  <c r="M7" i="29"/>
  <c r="N7" i="29"/>
  <c r="O7" i="29"/>
  <c r="P7" i="29"/>
  <c r="Q7" i="29"/>
  <c r="R7" i="29"/>
  <c r="S7" i="29"/>
  <c r="T7" i="29"/>
  <c r="U7" i="29"/>
  <c r="V7" i="29"/>
  <c r="W7" i="29"/>
  <c r="C8" i="29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U8" i="29"/>
  <c r="V8" i="29"/>
  <c r="W8" i="29"/>
  <c r="C9" i="29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U9" i="29"/>
  <c r="V9" i="29"/>
  <c r="W9" i="29"/>
  <c r="C10" i="29"/>
  <c r="D10" i="29"/>
  <c r="E10" i="29"/>
  <c r="F10" i="29"/>
  <c r="G10" i="29"/>
  <c r="H10" i="29"/>
  <c r="I10" i="29"/>
  <c r="J10" i="29"/>
  <c r="K10" i="29"/>
  <c r="L10" i="29"/>
  <c r="M10" i="29"/>
  <c r="N10" i="29"/>
  <c r="O10" i="29"/>
  <c r="P10" i="29"/>
  <c r="Q10" i="29"/>
  <c r="R10" i="29"/>
  <c r="S10" i="29"/>
  <c r="T10" i="29"/>
  <c r="U10" i="29"/>
  <c r="V10" i="29"/>
  <c r="W10" i="29"/>
  <c r="B5" i="29"/>
  <c r="B6" i="29"/>
  <c r="B7" i="29"/>
  <c r="B8" i="29"/>
  <c r="B9" i="29"/>
  <c r="B10" i="29"/>
  <c r="B4" i="29"/>
  <c r="A10" i="29"/>
  <c r="A9" i="29"/>
  <c r="A8" i="29"/>
  <c r="A7" i="29"/>
  <c r="A6" i="29"/>
  <c r="A5" i="29"/>
  <c r="A4" i="29"/>
  <c r="W3" i="29"/>
  <c r="V3" i="29"/>
  <c r="U3" i="29"/>
  <c r="T3" i="29"/>
  <c r="S3" i="29"/>
  <c r="R3" i="29"/>
  <c r="Q3" i="29"/>
  <c r="P3" i="29"/>
  <c r="O3" i="29"/>
  <c r="N3" i="29"/>
  <c r="M3" i="29"/>
  <c r="L3" i="29"/>
  <c r="K3" i="29"/>
  <c r="J3" i="29"/>
  <c r="I3" i="29"/>
  <c r="H3" i="29"/>
  <c r="G3" i="29"/>
  <c r="F3" i="29"/>
  <c r="E3" i="29"/>
  <c r="D3" i="29"/>
  <c r="C3" i="29"/>
  <c r="B3" i="29"/>
  <c r="A3" i="29"/>
  <c r="V2" i="29"/>
  <c r="T2" i="29"/>
  <c r="R2" i="29"/>
  <c r="P2" i="29"/>
  <c r="N2" i="29"/>
  <c r="L2" i="29"/>
  <c r="J2" i="29"/>
  <c r="H2" i="29"/>
  <c r="F2" i="29"/>
  <c r="D2" i="29"/>
  <c r="B2" i="29"/>
  <c r="A5" i="17"/>
  <c r="A6" i="17"/>
  <c r="A7" i="17"/>
  <c r="A8" i="17"/>
  <c r="A9" i="17"/>
  <c r="A10" i="17"/>
  <c r="A4" i="17"/>
  <c r="C4" i="21"/>
  <c r="D4" i="21"/>
  <c r="E4" i="21"/>
  <c r="F4" i="21"/>
  <c r="G4" i="21"/>
  <c r="H4" i="21"/>
  <c r="I4" i="21"/>
  <c r="J4" i="21"/>
  <c r="K4" i="21"/>
  <c r="L4" i="21"/>
  <c r="M4" i="21"/>
  <c r="N4" i="21"/>
  <c r="O4" i="21"/>
  <c r="P4" i="21"/>
  <c r="Q4" i="21"/>
  <c r="R4" i="21"/>
  <c r="S4" i="21"/>
  <c r="T4" i="21"/>
  <c r="U4" i="21"/>
  <c r="V4" i="21"/>
  <c r="W4" i="21"/>
  <c r="C5" i="21"/>
  <c r="D5" i="21"/>
  <c r="E5" i="21"/>
  <c r="F5" i="21"/>
  <c r="G5" i="21"/>
  <c r="H5" i="21"/>
  <c r="I5" i="21"/>
  <c r="J5" i="21"/>
  <c r="K5" i="21"/>
  <c r="L5" i="21"/>
  <c r="M5" i="21"/>
  <c r="N5" i="21"/>
  <c r="O5" i="21"/>
  <c r="P5" i="21"/>
  <c r="Q5" i="21"/>
  <c r="R5" i="21"/>
  <c r="S5" i="21"/>
  <c r="T5" i="21"/>
  <c r="U5" i="21"/>
  <c r="V5" i="21"/>
  <c r="W5" i="21"/>
  <c r="C6" i="21"/>
  <c r="D6" i="21"/>
  <c r="E6" i="21"/>
  <c r="F6" i="21"/>
  <c r="G6" i="21"/>
  <c r="H6" i="21"/>
  <c r="I6" i="21"/>
  <c r="J6" i="21"/>
  <c r="K6" i="21"/>
  <c r="L6" i="21"/>
  <c r="M6" i="21"/>
  <c r="N6" i="21"/>
  <c r="O6" i="21"/>
  <c r="P6" i="21"/>
  <c r="Q6" i="21"/>
  <c r="R6" i="21"/>
  <c r="S6" i="21"/>
  <c r="T6" i="21"/>
  <c r="U6" i="21"/>
  <c r="V6" i="21"/>
  <c r="W6" i="21"/>
  <c r="C7" i="21"/>
  <c r="D7" i="21"/>
  <c r="E7" i="21"/>
  <c r="F7" i="21"/>
  <c r="G7" i="21"/>
  <c r="H7" i="21"/>
  <c r="I7" i="21"/>
  <c r="J7" i="21"/>
  <c r="K7" i="21"/>
  <c r="L7" i="21"/>
  <c r="M7" i="21"/>
  <c r="N7" i="21"/>
  <c r="O7" i="21"/>
  <c r="P7" i="21"/>
  <c r="Q7" i="21"/>
  <c r="R7" i="21"/>
  <c r="S7" i="21"/>
  <c r="T7" i="21"/>
  <c r="U7" i="21"/>
  <c r="V7" i="21"/>
  <c r="W7" i="21"/>
  <c r="C8" i="21"/>
  <c r="D8" i="21"/>
  <c r="E8" i="21"/>
  <c r="F8" i="21"/>
  <c r="G8" i="21"/>
  <c r="H8" i="21"/>
  <c r="I8" i="21"/>
  <c r="J8" i="21"/>
  <c r="K8" i="21"/>
  <c r="L8" i="21"/>
  <c r="M8" i="21"/>
  <c r="N8" i="21"/>
  <c r="O8" i="21"/>
  <c r="P8" i="21"/>
  <c r="Q8" i="21"/>
  <c r="R8" i="21"/>
  <c r="S8" i="21"/>
  <c r="T8" i="21"/>
  <c r="U8" i="21"/>
  <c r="V8" i="21"/>
  <c r="W8" i="21"/>
  <c r="C9" i="21"/>
  <c r="D9" i="21"/>
  <c r="E9" i="21"/>
  <c r="F9" i="21"/>
  <c r="G9" i="21"/>
  <c r="H9" i="21"/>
  <c r="I9" i="21"/>
  <c r="J9" i="21"/>
  <c r="K9" i="21"/>
  <c r="L9" i="21"/>
  <c r="M9" i="21"/>
  <c r="N9" i="21"/>
  <c r="O9" i="21"/>
  <c r="P9" i="21"/>
  <c r="Q9" i="21"/>
  <c r="R9" i="21"/>
  <c r="S9" i="21"/>
  <c r="T9" i="21"/>
  <c r="U9" i="21"/>
  <c r="V9" i="21"/>
  <c r="W9" i="21"/>
  <c r="C10" i="21"/>
  <c r="D10" i="21"/>
  <c r="E10" i="21"/>
  <c r="F10" i="21"/>
  <c r="G10" i="21"/>
  <c r="H10" i="21"/>
  <c r="I10" i="21"/>
  <c r="J10" i="21"/>
  <c r="K10" i="21"/>
  <c r="L10" i="21"/>
  <c r="M10" i="21"/>
  <c r="N10" i="21"/>
  <c r="O10" i="21"/>
  <c r="P10" i="21"/>
  <c r="Q10" i="21"/>
  <c r="R10" i="21"/>
  <c r="S10" i="21"/>
  <c r="T10" i="21"/>
  <c r="U10" i="21"/>
  <c r="V10" i="21"/>
  <c r="W10" i="21"/>
  <c r="B5" i="21"/>
  <c r="B6" i="21"/>
  <c r="B7" i="21"/>
  <c r="B8" i="21"/>
  <c r="B9" i="21"/>
  <c r="B10" i="21"/>
  <c r="A10" i="28"/>
  <c r="A9" i="28"/>
  <c r="A8" i="28"/>
  <c r="A7" i="28"/>
  <c r="A6" i="28"/>
  <c r="A5" i="28"/>
  <c r="A4" i="28"/>
  <c r="W3" i="28"/>
  <c r="V3" i="28"/>
  <c r="U3" i="28"/>
  <c r="T3" i="28"/>
  <c r="S3" i="28"/>
  <c r="R3" i="28"/>
  <c r="Q3" i="28"/>
  <c r="P3" i="28"/>
  <c r="O3" i="28"/>
  <c r="N3" i="28"/>
  <c r="M3" i="28"/>
  <c r="L3" i="28"/>
  <c r="K3" i="28"/>
  <c r="J3" i="28"/>
  <c r="I3" i="28"/>
  <c r="H3" i="28"/>
  <c r="G3" i="28"/>
  <c r="F3" i="28"/>
  <c r="E3" i="28"/>
  <c r="D3" i="28"/>
  <c r="C3" i="28"/>
  <c r="B3" i="28"/>
  <c r="A3" i="28"/>
  <c r="V2" i="28"/>
  <c r="T2" i="28"/>
  <c r="R2" i="28"/>
  <c r="P2" i="28"/>
  <c r="N2" i="28"/>
  <c r="L2" i="28"/>
  <c r="J2" i="28"/>
  <c r="H2" i="28"/>
  <c r="F2" i="28"/>
  <c r="D2" i="28"/>
  <c r="B2" i="28"/>
  <c r="A10" i="27"/>
  <c r="A9" i="27"/>
  <c r="A8" i="27"/>
  <c r="A7" i="27"/>
  <c r="A6" i="27"/>
  <c r="A5" i="27"/>
  <c r="A4" i="27"/>
  <c r="W3" i="27"/>
  <c r="V3" i="27"/>
  <c r="U3" i="27"/>
  <c r="T3" i="27"/>
  <c r="S3" i="27"/>
  <c r="R3" i="27"/>
  <c r="Q3" i="27"/>
  <c r="P3" i="27"/>
  <c r="O3" i="27"/>
  <c r="N3" i="27"/>
  <c r="M3" i="27"/>
  <c r="L3" i="27"/>
  <c r="K3" i="27"/>
  <c r="J3" i="27"/>
  <c r="I3" i="27"/>
  <c r="H3" i="27"/>
  <c r="G3" i="27"/>
  <c r="F3" i="27"/>
  <c r="E3" i="27"/>
  <c r="D3" i="27"/>
  <c r="C3" i="27"/>
  <c r="B3" i="27"/>
  <c r="A3" i="27"/>
  <c r="V2" i="27"/>
  <c r="T2" i="27"/>
  <c r="R2" i="27"/>
  <c r="P2" i="27"/>
  <c r="N2" i="27"/>
  <c r="L2" i="27"/>
  <c r="J2" i="27"/>
  <c r="H2" i="27"/>
  <c r="F2" i="27"/>
  <c r="D2" i="27"/>
  <c r="B2" i="27"/>
  <c r="A10" i="26"/>
  <c r="A9" i="26"/>
  <c r="A8" i="26"/>
  <c r="A7" i="26"/>
  <c r="A6" i="26"/>
  <c r="A5" i="26"/>
  <c r="A4" i="26"/>
  <c r="W3" i="26"/>
  <c r="V3" i="26"/>
  <c r="U3" i="26"/>
  <c r="T3" i="26"/>
  <c r="S3" i="26"/>
  <c r="R3" i="26"/>
  <c r="Q3" i="26"/>
  <c r="P3" i="26"/>
  <c r="O3" i="26"/>
  <c r="N3" i="26"/>
  <c r="M3" i="26"/>
  <c r="L3" i="26"/>
  <c r="K3" i="26"/>
  <c r="J3" i="26"/>
  <c r="I3" i="26"/>
  <c r="H3" i="26"/>
  <c r="G3" i="26"/>
  <c r="F3" i="26"/>
  <c r="E3" i="26"/>
  <c r="D3" i="26"/>
  <c r="C3" i="26"/>
  <c r="B3" i="26"/>
  <c r="A3" i="26"/>
  <c r="V2" i="26"/>
  <c r="T2" i="26"/>
  <c r="R2" i="26"/>
  <c r="P2" i="26"/>
  <c r="N2" i="26"/>
  <c r="L2" i="26"/>
  <c r="J2" i="26"/>
  <c r="H2" i="26"/>
  <c r="F2" i="26"/>
  <c r="D2" i="26"/>
  <c r="B2" i="26"/>
  <c r="A10" i="25"/>
  <c r="A9" i="25"/>
  <c r="A8" i="25"/>
  <c r="A7" i="25"/>
  <c r="A6" i="25"/>
  <c r="A5" i="25"/>
  <c r="A4" i="25"/>
  <c r="W3" i="25"/>
  <c r="V3" i="25"/>
  <c r="U3" i="25"/>
  <c r="T3" i="25"/>
  <c r="S3" i="25"/>
  <c r="R3" i="25"/>
  <c r="Q3" i="25"/>
  <c r="P3" i="25"/>
  <c r="O3" i="25"/>
  <c r="N3" i="25"/>
  <c r="M3" i="25"/>
  <c r="L3" i="25"/>
  <c r="K3" i="25"/>
  <c r="J3" i="25"/>
  <c r="I3" i="25"/>
  <c r="H3" i="25"/>
  <c r="G3" i="25"/>
  <c r="F3" i="25"/>
  <c r="E3" i="25"/>
  <c r="D3" i="25"/>
  <c r="C3" i="25"/>
  <c r="B3" i="25"/>
  <c r="A3" i="25"/>
  <c r="V2" i="25"/>
  <c r="T2" i="25"/>
  <c r="R2" i="25"/>
  <c r="P2" i="25"/>
  <c r="N2" i="25"/>
  <c r="L2" i="25"/>
  <c r="J2" i="25"/>
  <c r="H2" i="25"/>
  <c r="F2" i="25"/>
  <c r="D2" i="25"/>
  <c r="B2" i="25"/>
  <c r="A10" i="24"/>
  <c r="A9" i="24"/>
  <c r="A8" i="24"/>
  <c r="A7" i="24"/>
  <c r="A6" i="24"/>
  <c r="A5" i="24"/>
  <c r="A4" i="24"/>
  <c r="W3" i="24"/>
  <c r="V3" i="24"/>
  <c r="U3" i="24"/>
  <c r="T3" i="24"/>
  <c r="S3" i="24"/>
  <c r="R3" i="24"/>
  <c r="Q3" i="24"/>
  <c r="P3" i="24"/>
  <c r="O3" i="24"/>
  <c r="N3" i="24"/>
  <c r="M3" i="24"/>
  <c r="L3" i="24"/>
  <c r="K3" i="24"/>
  <c r="J3" i="24"/>
  <c r="I3" i="24"/>
  <c r="H3" i="24"/>
  <c r="G3" i="24"/>
  <c r="F3" i="24"/>
  <c r="E3" i="24"/>
  <c r="D3" i="24"/>
  <c r="C3" i="24"/>
  <c r="B3" i="24"/>
  <c r="A3" i="24"/>
  <c r="V2" i="24"/>
  <c r="T2" i="24"/>
  <c r="R2" i="24"/>
  <c r="P2" i="24"/>
  <c r="N2" i="24"/>
  <c r="L2" i="24"/>
  <c r="J2" i="24"/>
  <c r="H2" i="24"/>
  <c r="F2" i="24"/>
  <c r="D2" i="24"/>
  <c r="B2" i="24"/>
  <c r="B2" i="1"/>
  <c r="D2" i="1"/>
  <c r="F2" i="1"/>
  <c r="H2" i="1"/>
  <c r="J2" i="1"/>
  <c r="L2" i="1"/>
  <c r="N2" i="1"/>
  <c r="P2" i="1"/>
  <c r="R2" i="1"/>
  <c r="T2" i="1"/>
  <c r="V2" i="1"/>
  <c r="A3" i="1"/>
  <c r="B3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A4" i="1"/>
  <c r="A5" i="1"/>
  <c r="A6" i="1"/>
  <c r="A7" i="1"/>
  <c r="A8" i="1"/>
  <c r="A9" i="1"/>
  <c r="A10" i="1"/>
  <c r="B2" i="2"/>
  <c r="D2" i="2"/>
  <c r="F2" i="2"/>
  <c r="H2" i="2"/>
  <c r="J2" i="2"/>
  <c r="L2" i="2"/>
  <c r="N2" i="2"/>
  <c r="P2" i="2"/>
  <c r="R2" i="2"/>
  <c r="T2" i="2"/>
  <c r="V2" i="2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A4" i="2"/>
  <c r="A5" i="2"/>
  <c r="A6" i="2"/>
  <c r="A7" i="2"/>
  <c r="A8" i="2"/>
  <c r="A9" i="2"/>
  <c r="A10" i="2"/>
  <c r="B2" i="3"/>
  <c r="D2" i="3"/>
  <c r="F2" i="3"/>
  <c r="H2" i="3"/>
  <c r="J2" i="3"/>
  <c r="L2" i="3"/>
  <c r="N2" i="3"/>
  <c r="P2" i="3"/>
  <c r="R2" i="3"/>
  <c r="T2" i="3"/>
  <c r="V2" i="3"/>
  <c r="A3" i="3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A4" i="3"/>
  <c r="A5" i="3"/>
  <c r="A6" i="3"/>
  <c r="A7" i="3"/>
  <c r="A8" i="3"/>
  <c r="A9" i="3"/>
  <c r="A10" i="3"/>
  <c r="B2" i="4"/>
  <c r="D2" i="4"/>
  <c r="F2" i="4"/>
  <c r="H2" i="4"/>
  <c r="J2" i="4"/>
  <c r="L2" i="4"/>
  <c r="N2" i="4"/>
  <c r="P2" i="4"/>
  <c r="R2" i="4"/>
  <c r="T2" i="4"/>
  <c r="V2" i="4"/>
  <c r="A3" i="4"/>
  <c r="B3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A4" i="4"/>
  <c r="A5" i="4"/>
  <c r="A6" i="4"/>
  <c r="A7" i="4"/>
  <c r="A8" i="4"/>
  <c r="A9" i="4"/>
  <c r="A10" i="4"/>
  <c r="B2" i="5"/>
  <c r="D2" i="5"/>
  <c r="F2" i="5"/>
  <c r="H2" i="5"/>
  <c r="J2" i="5"/>
  <c r="L2" i="5"/>
  <c r="N2" i="5"/>
  <c r="P2" i="5"/>
  <c r="R2" i="5"/>
  <c r="T2" i="5"/>
  <c r="V2" i="5"/>
  <c r="A3" i="5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A4" i="5"/>
  <c r="A5" i="5"/>
  <c r="A6" i="5"/>
  <c r="A7" i="5"/>
  <c r="A8" i="5"/>
  <c r="A9" i="5"/>
  <c r="A10" i="5"/>
  <c r="B2" i="6"/>
  <c r="D2" i="6"/>
  <c r="F2" i="6"/>
  <c r="H2" i="6"/>
  <c r="J2" i="6"/>
  <c r="L2" i="6"/>
  <c r="N2" i="6"/>
  <c r="P2" i="6"/>
  <c r="R2" i="6"/>
  <c r="T2" i="6"/>
  <c r="V2" i="6"/>
  <c r="A3" i="6"/>
  <c r="B3" i="6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A4" i="6"/>
  <c r="A5" i="6"/>
  <c r="A6" i="6"/>
  <c r="A7" i="6"/>
  <c r="A8" i="6"/>
  <c r="A9" i="6"/>
  <c r="A10" i="6"/>
  <c r="B2" i="7"/>
  <c r="D2" i="7"/>
  <c r="F2" i="7"/>
  <c r="H2" i="7"/>
  <c r="J2" i="7"/>
  <c r="L2" i="7"/>
  <c r="N2" i="7"/>
  <c r="P2" i="7"/>
  <c r="R2" i="7"/>
  <c r="T2" i="7"/>
  <c r="V2" i="7"/>
  <c r="A3" i="7"/>
  <c r="B3" i="7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U3" i="7"/>
  <c r="V3" i="7"/>
  <c r="W3" i="7"/>
  <c r="A4" i="7"/>
  <c r="A5" i="7"/>
  <c r="A6" i="7"/>
  <c r="A7" i="7"/>
  <c r="A8" i="7"/>
  <c r="A9" i="7"/>
  <c r="A10" i="7"/>
  <c r="B2" i="8"/>
  <c r="D2" i="8"/>
  <c r="F2" i="8"/>
  <c r="H2" i="8"/>
  <c r="J2" i="8"/>
  <c r="L2" i="8"/>
  <c r="N2" i="8"/>
  <c r="P2" i="8"/>
  <c r="R2" i="8"/>
  <c r="T2" i="8"/>
  <c r="V2" i="8"/>
  <c r="A3" i="8"/>
  <c r="B3" i="8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A4" i="8"/>
  <c r="A5" i="8"/>
  <c r="A6" i="8"/>
  <c r="A7" i="8"/>
  <c r="A8" i="8"/>
  <c r="A9" i="8"/>
  <c r="A10" i="8"/>
  <c r="B2" i="9"/>
  <c r="D2" i="9"/>
  <c r="F2" i="9"/>
  <c r="H2" i="9"/>
  <c r="J2" i="9"/>
  <c r="L2" i="9"/>
  <c r="N2" i="9"/>
  <c r="P2" i="9"/>
  <c r="R2" i="9"/>
  <c r="T2" i="9"/>
  <c r="V2" i="9"/>
  <c r="A3" i="9"/>
  <c r="B3" i="9"/>
  <c r="C3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A4" i="9"/>
  <c r="A5" i="9"/>
  <c r="A6" i="9"/>
  <c r="A7" i="9"/>
  <c r="A8" i="9"/>
  <c r="A9" i="9"/>
  <c r="A10" i="9"/>
  <c r="B2" i="10"/>
  <c r="D2" i="10"/>
  <c r="F2" i="10"/>
  <c r="H2" i="10"/>
  <c r="J2" i="10"/>
  <c r="L2" i="10"/>
  <c r="N2" i="10"/>
  <c r="P2" i="10"/>
  <c r="R2" i="10"/>
  <c r="T2" i="10"/>
  <c r="V2" i="10"/>
  <c r="A3" i="10"/>
  <c r="B3" i="10"/>
  <c r="C3" i="10"/>
  <c r="D3" i="10"/>
  <c r="E3" i="10"/>
  <c r="F3" i="10"/>
  <c r="G3" i="10"/>
  <c r="H3" i="10"/>
  <c r="I3" i="10"/>
  <c r="J3" i="10"/>
  <c r="K3" i="10"/>
  <c r="L3" i="10"/>
  <c r="M3" i="10"/>
  <c r="N3" i="10"/>
  <c r="O3" i="10"/>
  <c r="P3" i="10"/>
  <c r="Q3" i="10"/>
  <c r="R3" i="10"/>
  <c r="S3" i="10"/>
  <c r="T3" i="10"/>
  <c r="U3" i="10"/>
  <c r="V3" i="10"/>
  <c r="W3" i="10"/>
  <c r="A4" i="10"/>
  <c r="A5" i="10"/>
  <c r="A6" i="10"/>
  <c r="A7" i="10"/>
  <c r="A8" i="10"/>
  <c r="A9" i="10"/>
  <c r="A10" i="10"/>
  <c r="B2" i="11"/>
  <c r="D2" i="11"/>
  <c r="F2" i="11"/>
  <c r="H2" i="11"/>
  <c r="J2" i="11"/>
  <c r="L2" i="11"/>
  <c r="N2" i="11"/>
  <c r="P2" i="11"/>
  <c r="R2" i="11"/>
  <c r="T2" i="11"/>
  <c r="V2" i="11"/>
  <c r="A3" i="11"/>
  <c r="B3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A4" i="11"/>
  <c r="A5" i="11"/>
  <c r="A6" i="11"/>
  <c r="A7" i="11"/>
  <c r="A8" i="11"/>
  <c r="A9" i="11"/>
  <c r="A10" i="11"/>
  <c r="B2" i="12"/>
  <c r="D2" i="12"/>
  <c r="F2" i="12"/>
  <c r="H2" i="12"/>
  <c r="J2" i="12"/>
  <c r="L2" i="12"/>
  <c r="N2" i="12"/>
  <c r="P2" i="12"/>
  <c r="R2" i="12"/>
  <c r="T2" i="12"/>
  <c r="V2" i="12"/>
  <c r="A3" i="12"/>
  <c r="B3" i="12"/>
  <c r="C3" i="12"/>
  <c r="D3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R3" i="12"/>
  <c r="S3" i="12"/>
  <c r="T3" i="12"/>
  <c r="U3" i="12"/>
  <c r="V3" i="12"/>
  <c r="W3" i="12"/>
  <c r="A4" i="12"/>
  <c r="A5" i="12"/>
  <c r="A6" i="12"/>
  <c r="A7" i="12"/>
  <c r="A8" i="12"/>
  <c r="A9" i="12"/>
  <c r="A10" i="12"/>
  <c r="B2" i="13"/>
  <c r="D2" i="13"/>
  <c r="F2" i="13"/>
  <c r="H2" i="13"/>
  <c r="J2" i="13"/>
  <c r="L2" i="13"/>
  <c r="N2" i="13"/>
  <c r="P2" i="13"/>
  <c r="R2" i="13"/>
  <c r="T2" i="13"/>
  <c r="V2" i="13"/>
  <c r="A3" i="13"/>
  <c r="B3" i="13"/>
  <c r="C3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R3" i="13"/>
  <c r="S3" i="13"/>
  <c r="T3" i="13"/>
  <c r="U3" i="13"/>
  <c r="V3" i="13"/>
  <c r="W3" i="13"/>
  <c r="A4" i="13"/>
  <c r="A5" i="13"/>
  <c r="A6" i="13"/>
  <c r="A7" i="13"/>
  <c r="A8" i="13"/>
  <c r="A9" i="13"/>
  <c r="A10" i="13"/>
  <c r="B2" i="14"/>
  <c r="D2" i="14"/>
  <c r="F2" i="14"/>
  <c r="H2" i="14"/>
  <c r="J2" i="14"/>
  <c r="L2" i="14"/>
  <c r="N2" i="14"/>
  <c r="P2" i="14"/>
  <c r="R2" i="14"/>
  <c r="T2" i="14"/>
  <c r="V2" i="14"/>
  <c r="A3" i="14"/>
  <c r="B3" i="14"/>
  <c r="C3" i="14"/>
  <c r="D3" i="14"/>
  <c r="E3" i="14"/>
  <c r="F3" i="14"/>
  <c r="G3" i="14"/>
  <c r="H3" i="14"/>
  <c r="I3" i="14"/>
  <c r="J3" i="14"/>
  <c r="K3" i="14"/>
  <c r="L3" i="14"/>
  <c r="M3" i="14"/>
  <c r="N3" i="14"/>
  <c r="O3" i="14"/>
  <c r="P3" i="14"/>
  <c r="Q3" i="14"/>
  <c r="R3" i="14"/>
  <c r="S3" i="14"/>
  <c r="T3" i="14"/>
  <c r="U3" i="14"/>
  <c r="V3" i="14"/>
  <c r="W3" i="14"/>
  <c r="A4" i="14"/>
  <c r="A5" i="14"/>
  <c r="A6" i="14"/>
  <c r="A7" i="14"/>
  <c r="A8" i="14"/>
  <c r="A9" i="14"/>
  <c r="A10" i="14"/>
  <c r="B2" i="15"/>
  <c r="D2" i="15"/>
  <c r="F2" i="15"/>
  <c r="H2" i="15"/>
  <c r="J2" i="15"/>
  <c r="L2" i="15"/>
  <c r="N2" i="15"/>
  <c r="P2" i="15"/>
  <c r="R2" i="15"/>
  <c r="T2" i="15"/>
  <c r="V2" i="15"/>
  <c r="A3" i="15"/>
  <c r="B3" i="15"/>
  <c r="C3" i="15"/>
  <c r="D3" i="15"/>
  <c r="E3" i="15"/>
  <c r="F3" i="15"/>
  <c r="G3" i="15"/>
  <c r="H3" i="15"/>
  <c r="I3" i="15"/>
  <c r="J3" i="15"/>
  <c r="K3" i="15"/>
  <c r="L3" i="15"/>
  <c r="M3" i="15"/>
  <c r="N3" i="15"/>
  <c r="O3" i="15"/>
  <c r="P3" i="15"/>
  <c r="Q3" i="15"/>
  <c r="R3" i="15"/>
  <c r="S3" i="15"/>
  <c r="T3" i="15"/>
  <c r="U3" i="15"/>
  <c r="V3" i="15"/>
  <c r="W3" i="15"/>
  <c r="A4" i="15"/>
  <c r="A5" i="15"/>
  <c r="A6" i="15"/>
  <c r="A7" i="15"/>
  <c r="A8" i="15"/>
  <c r="A9" i="15"/>
  <c r="A10" i="15"/>
  <c r="B2" i="16"/>
  <c r="D2" i="16"/>
  <c r="F2" i="16"/>
  <c r="H2" i="16"/>
  <c r="J2" i="16"/>
  <c r="L2" i="16"/>
  <c r="N2" i="16"/>
  <c r="P2" i="16"/>
  <c r="R2" i="16"/>
  <c r="T2" i="16"/>
  <c r="V2" i="16"/>
  <c r="A3" i="16"/>
  <c r="B3" i="16"/>
  <c r="C3" i="16"/>
  <c r="D3" i="16"/>
  <c r="E3" i="16"/>
  <c r="F3" i="16"/>
  <c r="G3" i="16"/>
  <c r="H3" i="16"/>
  <c r="I3" i="16"/>
  <c r="J3" i="16"/>
  <c r="K3" i="16"/>
  <c r="L3" i="16"/>
  <c r="M3" i="16"/>
  <c r="N3" i="16"/>
  <c r="O3" i="16"/>
  <c r="P3" i="16"/>
  <c r="Q3" i="16"/>
  <c r="R3" i="16"/>
  <c r="S3" i="16"/>
  <c r="T3" i="16"/>
  <c r="U3" i="16"/>
  <c r="V3" i="16"/>
  <c r="W3" i="16"/>
  <c r="A4" i="16"/>
  <c r="A5" i="16"/>
  <c r="A6" i="16"/>
  <c r="A7" i="16"/>
  <c r="A8" i="16"/>
  <c r="A9" i="16"/>
  <c r="A10" i="16"/>
  <c r="B2" i="17"/>
  <c r="D2" i="17"/>
  <c r="F2" i="17"/>
  <c r="H2" i="17"/>
  <c r="J2" i="17"/>
  <c r="L2" i="17"/>
  <c r="N2" i="17"/>
  <c r="P2" i="17"/>
  <c r="R2" i="17"/>
  <c r="T2" i="17"/>
  <c r="V2" i="17"/>
  <c r="A3" i="17"/>
  <c r="B3" i="17"/>
  <c r="C3" i="17"/>
  <c r="D3" i="17"/>
  <c r="E3" i="17"/>
  <c r="F3" i="17"/>
  <c r="G3" i="17"/>
  <c r="H3" i="17"/>
  <c r="I3" i="17"/>
  <c r="J3" i="17"/>
  <c r="K3" i="17"/>
  <c r="L3" i="17"/>
  <c r="M3" i="17"/>
  <c r="N3" i="17"/>
  <c r="O3" i="17"/>
  <c r="P3" i="17"/>
  <c r="Q3" i="17"/>
  <c r="R3" i="17"/>
  <c r="S3" i="17"/>
  <c r="T3" i="17"/>
  <c r="U3" i="17"/>
  <c r="V3" i="17"/>
  <c r="W3" i="17"/>
  <c r="B2" i="18"/>
  <c r="D2" i="18"/>
  <c r="F2" i="18"/>
  <c r="H2" i="18"/>
  <c r="J2" i="18"/>
  <c r="L2" i="18"/>
  <c r="N2" i="18"/>
  <c r="P2" i="18"/>
  <c r="R2" i="18"/>
  <c r="T2" i="18"/>
  <c r="V2" i="18"/>
  <c r="A3" i="18"/>
  <c r="B3" i="18"/>
  <c r="C3" i="18"/>
  <c r="D3" i="18"/>
  <c r="E3" i="18"/>
  <c r="F3" i="18"/>
  <c r="G3" i="18"/>
  <c r="H3" i="18"/>
  <c r="I3" i="18"/>
  <c r="J3" i="18"/>
  <c r="K3" i="18"/>
  <c r="L3" i="18"/>
  <c r="M3" i="18"/>
  <c r="N3" i="18"/>
  <c r="O3" i="18"/>
  <c r="P3" i="18"/>
  <c r="Q3" i="18"/>
  <c r="R3" i="18"/>
  <c r="S3" i="18"/>
  <c r="T3" i="18"/>
  <c r="U3" i="18"/>
  <c r="V3" i="18"/>
  <c r="W3" i="18"/>
  <c r="A4" i="18"/>
  <c r="A5" i="18"/>
  <c r="A6" i="18"/>
  <c r="A7" i="18"/>
  <c r="A8" i="18"/>
  <c r="A9" i="18"/>
  <c r="A10" i="18"/>
  <c r="B2" i="19"/>
  <c r="D2" i="19"/>
  <c r="F2" i="19"/>
  <c r="H2" i="19"/>
  <c r="J2" i="19"/>
  <c r="L2" i="19"/>
  <c r="N2" i="19"/>
  <c r="P2" i="19"/>
  <c r="R2" i="19"/>
  <c r="T2" i="19"/>
  <c r="V2" i="19"/>
  <c r="A3" i="19"/>
  <c r="B3" i="19"/>
  <c r="C3" i="19"/>
  <c r="D3" i="19"/>
  <c r="E3" i="19"/>
  <c r="F3" i="19"/>
  <c r="G3" i="19"/>
  <c r="H3" i="19"/>
  <c r="I3" i="19"/>
  <c r="J3" i="19"/>
  <c r="K3" i="19"/>
  <c r="L3" i="19"/>
  <c r="M3" i="19"/>
  <c r="N3" i="19"/>
  <c r="O3" i="19"/>
  <c r="P3" i="19"/>
  <c r="Q3" i="19"/>
  <c r="R3" i="19"/>
  <c r="S3" i="19"/>
  <c r="T3" i="19"/>
  <c r="U3" i="19"/>
  <c r="V3" i="19"/>
  <c r="W3" i="19"/>
  <c r="A4" i="19"/>
  <c r="A5" i="19"/>
  <c r="A6" i="19"/>
  <c r="A7" i="19"/>
  <c r="A8" i="19"/>
  <c r="A9" i="19"/>
  <c r="A10" i="19"/>
  <c r="B2" i="20"/>
  <c r="D2" i="20"/>
  <c r="F2" i="20"/>
  <c r="H2" i="20"/>
  <c r="J2" i="20"/>
  <c r="L2" i="20"/>
  <c r="N2" i="20"/>
  <c r="P2" i="20"/>
  <c r="R2" i="20"/>
  <c r="T2" i="20"/>
  <c r="V2" i="20"/>
  <c r="A3" i="20"/>
  <c r="B3" i="20"/>
  <c r="C3" i="20"/>
  <c r="D3" i="20"/>
  <c r="E3" i="20"/>
  <c r="F3" i="20"/>
  <c r="G3" i="20"/>
  <c r="H3" i="20"/>
  <c r="I3" i="20"/>
  <c r="J3" i="20"/>
  <c r="K3" i="20"/>
  <c r="L3" i="20"/>
  <c r="M3" i="20"/>
  <c r="N3" i="20"/>
  <c r="O3" i="20"/>
  <c r="P3" i="20"/>
  <c r="Q3" i="20"/>
  <c r="R3" i="20"/>
  <c r="S3" i="20"/>
  <c r="T3" i="20"/>
  <c r="U3" i="20"/>
  <c r="V3" i="20"/>
  <c r="W3" i="20"/>
  <c r="A4" i="20"/>
  <c r="A5" i="20"/>
  <c r="A6" i="20"/>
  <c r="A7" i="20"/>
  <c r="A8" i="20"/>
  <c r="A9" i="20"/>
  <c r="A10" i="20"/>
  <c r="A3" i="21"/>
  <c r="B2" i="22"/>
  <c r="D2" i="22"/>
  <c r="F2" i="22"/>
  <c r="H2" i="22"/>
  <c r="J2" i="22"/>
  <c r="L2" i="22"/>
  <c r="N2" i="22"/>
  <c r="P2" i="22"/>
  <c r="R2" i="22"/>
  <c r="T2" i="22"/>
  <c r="V2" i="22"/>
  <c r="A3" i="22"/>
  <c r="B3" i="22"/>
  <c r="C3" i="22"/>
  <c r="D3" i="22"/>
  <c r="E3" i="22"/>
  <c r="F3" i="22"/>
  <c r="G3" i="22"/>
  <c r="H3" i="22"/>
  <c r="I3" i="22"/>
  <c r="J3" i="22"/>
  <c r="K3" i="22"/>
  <c r="L3" i="22"/>
  <c r="M3" i="22"/>
  <c r="N3" i="22"/>
  <c r="O3" i="22"/>
  <c r="P3" i="22"/>
  <c r="Q3" i="22"/>
  <c r="R3" i="22"/>
  <c r="S3" i="22"/>
  <c r="T3" i="22"/>
  <c r="U3" i="22"/>
  <c r="V3" i="22"/>
  <c r="W3" i="22"/>
  <c r="A4" i="22"/>
  <c r="A5" i="22"/>
  <c r="A6" i="22"/>
  <c r="A7" i="22"/>
  <c r="A8" i="22"/>
  <c r="A9" i="22"/>
  <c r="A10" i="22"/>
  <c r="W10" i="30" l="1"/>
  <c r="K4" i="30" l="1"/>
  <c r="G6" i="30"/>
  <c r="I9" i="30"/>
  <c r="M10" i="30"/>
  <c r="O4" i="30"/>
  <c r="U6" i="30"/>
  <c r="M7" i="30"/>
  <c r="K10" i="30"/>
  <c r="U7" i="30"/>
  <c r="M6" i="30"/>
  <c r="M9" i="30"/>
  <c r="M8" i="30"/>
  <c r="Q10" i="30"/>
  <c r="Q9" i="30"/>
  <c r="O10" i="30"/>
  <c r="I10" i="30"/>
  <c r="Q7" i="30"/>
  <c r="O8" i="30"/>
  <c r="O7" i="30"/>
  <c r="Q6" i="30"/>
  <c r="I8" i="30"/>
  <c r="W4" i="30"/>
  <c r="O9" i="30"/>
  <c r="Q8" i="30"/>
  <c r="W5" i="30"/>
  <c r="O6" i="30"/>
  <c r="K9" i="30"/>
  <c r="O5" i="30"/>
  <c r="U10" i="30" l="1"/>
  <c r="U8" i="30"/>
  <c r="C4" i="30"/>
  <c r="C7" i="30"/>
  <c r="Q5" i="30"/>
  <c r="Q4" i="30"/>
  <c r="S4" i="30"/>
  <c r="E4" i="30"/>
  <c r="E5" i="30"/>
  <c r="M5" i="30"/>
  <c r="M4" i="30"/>
  <c r="E10" i="30"/>
  <c r="E8" i="30"/>
  <c r="E9" i="30"/>
  <c r="G4" i="30"/>
  <c r="G5" i="30"/>
  <c r="E6" i="30"/>
  <c r="C9" i="30"/>
  <c r="C5" i="30"/>
  <c r="C6" i="30"/>
  <c r="I7" i="30"/>
  <c r="E7" i="30"/>
  <c r="U4" i="30"/>
  <c r="U5" i="30"/>
  <c r="K7" i="30"/>
  <c r="K5" i="30"/>
  <c r="K6" i="30"/>
  <c r="C10" i="30"/>
  <c r="I5" i="30"/>
  <c r="C8" i="30"/>
  <c r="S8" i="30"/>
  <c r="S9" i="30"/>
  <c r="W7" i="30"/>
  <c r="W6" i="30"/>
  <c r="W8" i="30"/>
  <c r="S10" i="30"/>
  <c r="U9" i="30" l="1"/>
  <c r="I6" i="30"/>
  <c r="G10" i="30"/>
  <c r="G9" i="30"/>
  <c r="I4" i="30"/>
  <c r="S7" i="30"/>
  <c r="W9" i="30"/>
  <c r="G7" i="30"/>
  <c r="G8" i="30"/>
  <c r="S5" i="30"/>
  <c r="S6" i="30"/>
  <c r="K8" i="30"/>
  <c r="W10" i="31" l="1"/>
  <c r="K4" i="31"/>
  <c r="G6" i="31"/>
  <c r="I9" i="31"/>
  <c r="M10" i="31"/>
  <c r="O4" i="31"/>
  <c r="U6" i="31"/>
  <c r="M7" i="31"/>
  <c r="K10" i="31"/>
  <c r="U7" i="31"/>
  <c r="M6" i="31"/>
  <c r="M9" i="31"/>
  <c r="M8" i="31"/>
  <c r="Q10" i="31"/>
  <c r="Q9" i="31"/>
  <c r="O10" i="31"/>
  <c r="I10" i="31"/>
  <c r="J4" i="31"/>
  <c r="Q7" i="31"/>
  <c r="O8" i="31"/>
  <c r="O7" i="31"/>
  <c r="Q6" i="31"/>
  <c r="I8" i="31"/>
  <c r="O9" i="31"/>
  <c r="F10" i="31"/>
  <c r="Q8" i="31"/>
  <c r="O6" i="31"/>
  <c r="K9" i="31"/>
  <c r="O5" i="31"/>
  <c r="W4" i="31" l="1"/>
  <c r="W5" i="31"/>
  <c r="T10" i="31"/>
  <c r="U10" i="31"/>
  <c r="T8" i="31"/>
  <c r="T7" i="31"/>
  <c r="T9" i="31"/>
  <c r="R6" i="31"/>
  <c r="D6" i="31"/>
  <c r="F8" i="31"/>
  <c r="U8" i="31"/>
  <c r="D9" i="31"/>
  <c r="H6" i="31"/>
  <c r="C4" i="31"/>
  <c r="C7" i="31"/>
  <c r="Q5" i="31"/>
  <c r="Q4" i="31"/>
  <c r="S4" i="31"/>
  <c r="E4" i="31"/>
  <c r="E5" i="31"/>
  <c r="M5" i="31"/>
  <c r="M4" i="31"/>
  <c r="B9" i="31"/>
  <c r="F9" i="31"/>
  <c r="B5" i="31"/>
  <c r="E10" i="31"/>
  <c r="E8" i="31"/>
  <c r="B8" i="31"/>
  <c r="E9" i="31"/>
  <c r="F7" i="31"/>
  <c r="G4" i="31"/>
  <c r="G5" i="31"/>
  <c r="E6" i="31"/>
  <c r="B10" i="31"/>
  <c r="H4" i="31"/>
  <c r="C9" i="31"/>
  <c r="H5" i="31"/>
  <c r="D5" i="31"/>
  <c r="C5" i="31"/>
  <c r="C6" i="31"/>
  <c r="J8" i="31"/>
  <c r="I7" i="31"/>
  <c r="E7" i="31"/>
  <c r="U4" i="31"/>
  <c r="U5" i="31"/>
  <c r="D7" i="31"/>
  <c r="K7" i="31"/>
  <c r="K5" i="31"/>
  <c r="K6" i="31"/>
  <c r="C10" i="31"/>
  <c r="I5" i="31"/>
  <c r="C8" i="31"/>
  <c r="S8" i="31"/>
  <c r="S9" i="31"/>
  <c r="W7" i="31"/>
  <c r="W6" i="31"/>
  <c r="W8" i="31"/>
  <c r="D10" i="31"/>
  <c r="S10" i="31"/>
  <c r="V4" i="31" l="1"/>
  <c r="P6" i="31"/>
  <c r="V9" i="31"/>
  <c r="V10" i="31"/>
  <c r="P5" i="31"/>
  <c r="R7" i="31"/>
  <c r="R10" i="31"/>
  <c r="R8" i="31"/>
  <c r="R9" i="31"/>
  <c r="V6" i="31"/>
  <c r="V7" i="31"/>
  <c r="D8" i="31"/>
  <c r="H7" i="31"/>
  <c r="L6" i="31"/>
  <c r="U9" i="31"/>
  <c r="F6" i="31"/>
  <c r="N8" i="31"/>
  <c r="F4" i="31"/>
  <c r="B4" i="31"/>
  <c r="L7" i="31"/>
  <c r="P9" i="31"/>
  <c r="H10" i="31"/>
  <c r="H8" i="31"/>
  <c r="I6" i="31"/>
  <c r="L9" i="31"/>
  <c r="D4" i="31"/>
  <c r="L10" i="31"/>
  <c r="B7" i="31"/>
  <c r="F5" i="31"/>
  <c r="P10" i="31"/>
  <c r="R5" i="31"/>
  <c r="L8" i="31"/>
  <c r="L5" i="31"/>
  <c r="N7" i="31"/>
  <c r="J10" i="31"/>
  <c r="L4" i="31"/>
  <c r="N9" i="31"/>
  <c r="B6" i="31"/>
  <c r="H9" i="31"/>
  <c r="J9" i="31"/>
  <c r="P4" i="31"/>
  <c r="N10" i="31"/>
  <c r="N5" i="31"/>
  <c r="G10" i="31"/>
  <c r="T6" i="31"/>
  <c r="J6" i="31"/>
  <c r="G9" i="31"/>
  <c r="N6" i="31"/>
  <c r="I4" i="31"/>
  <c r="J5" i="31"/>
  <c r="N4" i="31"/>
  <c r="T5" i="31"/>
  <c r="S7" i="31"/>
  <c r="J7" i="31"/>
  <c r="W9" i="31"/>
  <c r="G7" i="31"/>
  <c r="G8" i="31"/>
  <c r="T4" i="31"/>
  <c r="S5" i="31"/>
  <c r="S6" i="31"/>
  <c r="K8" i="31"/>
  <c r="P7" i="31" l="1"/>
  <c r="V5" i="31"/>
  <c r="P8" i="31"/>
  <c r="V8" i="31"/>
  <c r="R4" i="31"/>
  <c r="W10" i="34" l="1"/>
  <c r="K4" i="34"/>
  <c r="G6" i="34"/>
  <c r="I9" i="34"/>
  <c r="M10" i="34"/>
  <c r="O4" i="34"/>
  <c r="U6" i="34"/>
  <c r="M7" i="34"/>
  <c r="K10" i="34"/>
  <c r="U7" i="34"/>
  <c r="M6" i="34"/>
  <c r="M9" i="34"/>
  <c r="M8" i="34"/>
  <c r="Q10" i="34"/>
  <c r="Q9" i="34"/>
  <c r="O10" i="34"/>
  <c r="I10" i="34"/>
  <c r="Q7" i="34"/>
  <c r="O8" i="34"/>
  <c r="O7" i="34"/>
  <c r="Q6" i="34"/>
  <c r="I8" i="34"/>
  <c r="O9" i="34"/>
  <c r="Q8" i="34"/>
  <c r="O6" i="34"/>
  <c r="K9" i="34"/>
  <c r="O5" i="34"/>
  <c r="W4" i="34" l="1"/>
  <c r="W5" i="34"/>
  <c r="U10" i="34"/>
  <c r="U8" i="34"/>
  <c r="C4" i="34"/>
  <c r="C7" i="34"/>
  <c r="Q5" i="34"/>
  <c r="Q4" i="34"/>
  <c r="S4" i="34"/>
  <c r="E4" i="34"/>
  <c r="E5" i="34"/>
  <c r="M5" i="34"/>
  <c r="M4" i="34"/>
  <c r="E10" i="34"/>
  <c r="E8" i="34"/>
  <c r="E9" i="34"/>
  <c r="G4" i="34"/>
  <c r="G5" i="34"/>
  <c r="E6" i="34"/>
  <c r="C9" i="34"/>
  <c r="C5" i="34"/>
  <c r="C6" i="34"/>
  <c r="I7" i="34"/>
  <c r="E7" i="34"/>
  <c r="U4" i="34"/>
  <c r="U5" i="34"/>
  <c r="K7" i="34"/>
  <c r="K5" i="34"/>
  <c r="K6" i="34"/>
  <c r="C10" i="34"/>
  <c r="I5" i="34"/>
  <c r="C8" i="34"/>
  <c r="S8" i="34"/>
  <c r="S9" i="34"/>
  <c r="W7" i="34"/>
  <c r="W6" i="34"/>
  <c r="W8" i="34"/>
  <c r="S10" i="34"/>
  <c r="U9" i="34" l="1"/>
  <c r="I6" i="34"/>
  <c r="G10" i="34"/>
  <c r="G9" i="34"/>
  <c r="I4" i="34"/>
  <c r="S7" i="34"/>
  <c r="W9" i="34"/>
  <c r="G7" i="34"/>
  <c r="G8" i="34"/>
  <c r="S5" i="34"/>
  <c r="S6" i="34"/>
  <c r="K8" i="34"/>
  <c r="S4" i="35" l="1"/>
  <c r="S5" i="35" l="1"/>
  <c r="S6" i="35"/>
</calcChain>
</file>

<file path=xl/sharedStrings.xml><?xml version="1.0" encoding="utf-8"?>
<sst xmlns="http://schemas.openxmlformats.org/spreadsheetml/2006/main" count="91" uniqueCount="5">
  <si>
    <t>Unit: 1</t>
  </si>
  <si>
    <t>Predator age</t>
  </si>
  <si>
    <t>Prey age/halfyear</t>
  </si>
  <si>
    <t>Прошлый год</t>
  </si>
  <si>
    <t>новые данные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</si>
</sst>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" x14ac:knownFonts="1"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4" fontId="0" fillId="2" borderId="0" xfId="0" applyNumberFormat="1" applyFill="1"/>
    <xf numFmtId="164" fontId="0" fillId="0" borderId="0" xfId="0" applyNumberFormat="1" applyFill="1"/>
    <xf numFmtId="0" fontId="0" fillId="3" borderId="0" xfId="0" applyFill="1"/>
    <xf numFmtId="164" fontId="0" fillId="3" borderId="0" xfId="0" applyNumberFormat="1" applyFill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6.xml"/><Relationship Id="rId47" Type="http://schemas.openxmlformats.org/officeDocument/2006/relationships/externalLink" Target="externalLinks/externalLink11.xml"/><Relationship Id="rId50" Type="http://schemas.openxmlformats.org/officeDocument/2006/relationships/externalLink" Target="externalLinks/externalLink14.xml"/><Relationship Id="rId55" Type="http://schemas.openxmlformats.org/officeDocument/2006/relationships/externalLink" Target="externalLinks/externalLink19.xml"/><Relationship Id="rId63" Type="http://schemas.openxmlformats.org/officeDocument/2006/relationships/externalLink" Target="externalLinks/externalLink27.xml"/><Relationship Id="rId68" Type="http://schemas.openxmlformats.org/officeDocument/2006/relationships/externalLink" Target="externalLinks/externalLink32.xml"/><Relationship Id="rId76" Type="http://schemas.openxmlformats.org/officeDocument/2006/relationships/externalLink" Target="externalLinks/externalLink40.xml"/><Relationship Id="rId84" Type="http://schemas.openxmlformats.org/officeDocument/2006/relationships/externalLink" Target="externalLinks/externalLink48.xml"/><Relationship Id="rId89" Type="http://schemas.openxmlformats.org/officeDocument/2006/relationships/externalLink" Target="externalLinks/externalLink53.xml"/><Relationship Id="rId97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35.xml"/><Relationship Id="rId92" Type="http://schemas.openxmlformats.org/officeDocument/2006/relationships/externalLink" Target="externalLinks/externalLink5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externalLink" Target="externalLinks/externalLink4.xml"/><Relationship Id="rId45" Type="http://schemas.openxmlformats.org/officeDocument/2006/relationships/externalLink" Target="externalLinks/externalLink9.xml"/><Relationship Id="rId53" Type="http://schemas.openxmlformats.org/officeDocument/2006/relationships/externalLink" Target="externalLinks/externalLink17.xml"/><Relationship Id="rId58" Type="http://schemas.openxmlformats.org/officeDocument/2006/relationships/externalLink" Target="externalLinks/externalLink22.xml"/><Relationship Id="rId66" Type="http://schemas.openxmlformats.org/officeDocument/2006/relationships/externalLink" Target="externalLinks/externalLink30.xml"/><Relationship Id="rId74" Type="http://schemas.openxmlformats.org/officeDocument/2006/relationships/externalLink" Target="externalLinks/externalLink38.xml"/><Relationship Id="rId79" Type="http://schemas.openxmlformats.org/officeDocument/2006/relationships/externalLink" Target="externalLinks/externalLink43.xml"/><Relationship Id="rId87" Type="http://schemas.openxmlformats.org/officeDocument/2006/relationships/externalLink" Target="externalLinks/externalLink5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25.xml"/><Relationship Id="rId82" Type="http://schemas.openxmlformats.org/officeDocument/2006/relationships/externalLink" Target="externalLinks/externalLink46.xml"/><Relationship Id="rId90" Type="http://schemas.openxmlformats.org/officeDocument/2006/relationships/externalLink" Target="externalLinks/externalLink54.xml"/><Relationship Id="rId95" Type="http://schemas.openxmlformats.org/officeDocument/2006/relationships/externalLink" Target="externalLinks/externalLink59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7.xml"/><Relationship Id="rId48" Type="http://schemas.openxmlformats.org/officeDocument/2006/relationships/externalLink" Target="externalLinks/externalLink12.xml"/><Relationship Id="rId56" Type="http://schemas.openxmlformats.org/officeDocument/2006/relationships/externalLink" Target="externalLinks/externalLink20.xml"/><Relationship Id="rId64" Type="http://schemas.openxmlformats.org/officeDocument/2006/relationships/externalLink" Target="externalLinks/externalLink28.xml"/><Relationship Id="rId69" Type="http://schemas.openxmlformats.org/officeDocument/2006/relationships/externalLink" Target="externalLinks/externalLink33.xml"/><Relationship Id="rId77" Type="http://schemas.openxmlformats.org/officeDocument/2006/relationships/externalLink" Target="externalLinks/externalLink4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5.xml"/><Relationship Id="rId72" Type="http://schemas.openxmlformats.org/officeDocument/2006/relationships/externalLink" Target="externalLinks/externalLink36.xml"/><Relationship Id="rId80" Type="http://schemas.openxmlformats.org/officeDocument/2006/relationships/externalLink" Target="externalLinks/externalLink44.xml"/><Relationship Id="rId85" Type="http://schemas.openxmlformats.org/officeDocument/2006/relationships/externalLink" Target="externalLinks/externalLink49.xml"/><Relationship Id="rId93" Type="http://schemas.openxmlformats.org/officeDocument/2006/relationships/externalLink" Target="externalLinks/externalLink57.xml"/><Relationship Id="rId9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46" Type="http://schemas.openxmlformats.org/officeDocument/2006/relationships/externalLink" Target="externalLinks/externalLink10.xml"/><Relationship Id="rId59" Type="http://schemas.openxmlformats.org/officeDocument/2006/relationships/externalLink" Target="externalLinks/externalLink23.xml"/><Relationship Id="rId67" Type="http://schemas.openxmlformats.org/officeDocument/2006/relationships/externalLink" Target="externalLinks/externalLink31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5.xml"/><Relationship Id="rId54" Type="http://schemas.openxmlformats.org/officeDocument/2006/relationships/externalLink" Target="externalLinks/externalLink18.xml"/><Relationship Id="rId62" Type="http://schemas.openxmlformats.org/officeDocument/2006/relationships/externalLink" Target="externalLinks/externalLink26.xml"/><Relationship Id="rId70" Type="http://schemas.openxmlformats.org/officeDocument/2006/relationships/externalLink" Target="externalLinks/externalLink34.xml"/><Relationship Id="rId75" Type="http://schemas.openxmlformats.org/officeDocument/2006/relationships/externalLink" Target="externalLinks/externalLink39.xml"/><Relationship Id="rId83" Type="http://schemas.openxmlformats.org/officeDocument/2006/relationships/externalLink" Target="externalLinks/externalLink47.xml"/><Relationship Id="rId88" Type="http://schemas.openxmlformats.org/officeDocument/2006/relationships/externalLink" Target="externalLinks/externalLink52.xml"/><Relationship Id="rId91" Type="http://schemas.openxmlformats.org/officeDocument/2006/relationships/externalLink" Target="externalLinks/externalLink55.xml"/><Relationship Id="rId9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3.xml"/><Relationship Id="rId57" Type="http://schemas.openxmlformats.org/officeDocument/2006/relationships/externalLink" Target="externalLinks/externalLink2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8.xml"/><Relationship Id="rId52" Type="http://schemas.openxmlformats.org/officeDocument/2006/relationships/externalLink" Target="externalLinks/externalLink16.xml"/><Relationship Id="rId60" Type="http://schemas.openxmlformats.org/officeDocument/2006/relationships/externalLink" Target="externalLinks/externalLink24.xml"/><Relationship Id="rId65" Type="http://schemas.openxmlformats.org/officeDocument/2006/relationships/externalLink" Target="externalLinks/externalLink29.xml"/><Relationship Id="rId73" Type="http://schemas.openxmlformats.org/officeDocument/2006/relationships/externalLink" Target="externalLinks/externalLink37.xml"/><Relationship Id="rId78" Type="http://schemas.openxmlformats.org/officeDocument/2006/relationships/externalLink" Target="externalLinks/externalLink42.xml"/><Relationship Id="rId81" Type="http://schemas.openxmlformats.org/officeDocument/2006/relationships/externalLink" Target="externalLinks/externalLink45.xml"/><Relationship Id="rId86" Type="http://schemas.openxmlformats.org/officeDocument/2006/relationships/externalLink" Target="externalLinks/externalLink50.xml"/><Relationship Id="rId94" Type="http://schemas.openxmlformats.org/officeDocument/2006/relationships/externalLink" Target="externalLinks/externalLink58.xml"/><Relationship Id="rId9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84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88g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89b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89g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0b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0g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1b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1g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2b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2g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3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84g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3g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4b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4g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5b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5g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6b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6g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7b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7g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8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85b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8g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99b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99g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00b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00g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0g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01b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1g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02b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2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85g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03b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3g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4g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04b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04g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05b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5g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6g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7g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8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86b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09g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10g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11g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12g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13g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14g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15g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16g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17g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18g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86g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87b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ny-konsum\torsk87g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arte\Documents\bjarte%20-%20fra%20gammelt%20system\bjarte%20-%20fra%20gammelt%20system\ny-konsum\torsk88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torsk84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19">
          <cell r="L419">
            <v>167998.36647447897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C24">
            <v>7.6</v>
          </cell>
        </row>
      </sheetData>
      <sheetData sheetId="10"/>
      <sheetData sheetId="11"/>
      <sheetData sheetId="12"/>
      <sheetData sheetId="13">
        <row r="86">
          <cell r="X86">
            <v>29.017517324840263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3.5403271704140253E-2</v>
          </cell>
          <cell r="J120">
            <v>0</v>
          </cell>
          <cell r="K120">
            <v>4.9412959497396179E-2</v>
          </cell>
          <cell r="L120">
            <v>0</v>
          </cell>
          <cell r="M120">
            <v>0.10492964578301793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7.6579991736977285E-3</v>
          </cell>
          <cell r="J121">
            <v>0.84123376008484585</v>
          </cell>
          <cell r="K121">
            <v>2.3888064036925203E-2</v>
          </cell>
          <cell r="L121">
            <v>8.5958928039860209E-3</v>
          </cell>
          <cell r="M121">
            <v>9.7586330009947875E-2</v>
          </cell>
          <cell r="N121">
            <v>2.0315770629985779</v>
          </cell>
          <cell r="O121">
            <v>0.13100341322100742</v>
          </cell>
          <cell r="P121">
            <v>2.2535419131227612</v>
          </cell>
          <cell r="Q121">
            <v>0.14591842111182374</v>
          </cell>
          <cell r="R121">
            <v>2.5678545715815386</v>
          </cell>
          <cell r="S121">
            <v>0.1615217823111563</v>
          </cell>
          <cell r="T121">
            <v>2.7838373921012534</v>
          </cell>
          <cell r="U121">
            <v>0.163822061300303</v>
          </cell>
          <cell r="V121">
            <v>2.7500291375318833</v>
          </cell>
          <cell r="W121">
            <v>0.17038684828848161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1.0734871830061349E-3</v>
          </cell>
          <cell r="J122">
            <v>3.1089900491381616E-2</v>
          </cell>
          <cell r="K122">
            <v>2.2994540842605549E-2</v>
          </cell>
          <cell r="L122">
            <v>0</v>
          </cell>
          <cell r="M122">
            <v>3.0142199665902761E-2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1.7565469422438818E-4</v>
          </cell>
          <cell r="J123">
            <v>0</v>
          </cell>
          <cell r="K123">
            <v>3.7625964282379321E-3</v>
          </cell>
          <cell r="L123">
            <v>0</v>
          </cell>
          <cell r="M123">
            <v>4.9321677514004821E-3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0</v>
          </cell>
        </row>
      </sheetData>
      <sheetData sheetId="15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19">
          <cell r="L419">
            <v>142651.29402981244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C24">
            <v>1.2</v>
          </cell>
        </row>
      </sheetData>
      <sheetData sheetId="10"/>
      <sheetData sheetId="11"/>
      <sheetData sheetId="12"/>
      <sheetData sheetId="13">
        <row r="86">
          <cell r="X86">
            <v>909.91631466122999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6.1369886642682767E-2</v>
          </cell>
          <cell r="H120">
            <v>0</v>
          </cell>
          <cell r="I120">
            <v>0.36558257718172926</v>
          </cell>
          <cell r="J120">
            <v>0</v>
          </cell>
          <cell r="K120">
            <v>1.4196771340127803</v>
          </cell>
          <cell r="L120">
            <v>0</v>
          </cell>
          <cell r="M120">
            <v>3.2319795117248487</v>
          </cell>
          <cell r="N120">
            <v>0</v>
          </cell>
          <cell r="O120">
            <v>4.0487510977814996</v>
          </cell>
          <cell r="P120">
            <v>0</v>
          </cell>
          <cell r="Q120">
            <v>4.4189019789048247</v>
          </cell>
          <cell r="R120">
            <v>0</v>
          </cell>
          <cell r="S120">
            <v>5.0132310573363901</v>
          </cell>
          <cell r="T120">
            <v>0</v>
          </cell>
          <cell r="U120">
            <v>5.2671806923642874</v>
          </cell>
          <cell r="V120">
            <v>0</v>
          </cell>
          <cell r="W120">
            <v>5.5565710884914647</v>
          </cell>
        </row>
        <row r="121">
          <cell r="B121">
            <v>0</v>
          </cell>
          <cell r="C121">
            <v>0</v>
          </cell>
          <cell r="D121">
            <v>6.4415885870757292E-2</v>
          </cell>
          <cell r="E121">
            <v>0</v>
          </cell>
          <cell r="F121">
            <v>0.2954057890628819</v>
          </cell>
          <cell r="G121">
            <v>0</v>
          </cell>
          <cell r="H121">
            <v>0.11397537212278577</v>
          </cell>
          <cell r="I121">
            <v>5.0894829372358383E-2</v>
          </cell>
          <cell r="J121">
            <v>0.18540683074457653</v>
          </cell>
          <cell r="K121">
            <v>1.0027017472400743E-2</v>
          </cell>
          <cell r="L121">
            <v>0.12695747554043307</v>
          </cell>
          <cell r="M121">
            <v>1.0787820754201741E-2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22.008716403412503</v>
          </cell>
        </row>
      </sheetData>
      <sheetData sheetId="15"/>
      <sheetData sheetId="1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Ark1"/>
    </sheetNames>
    <sheetDataSet>
      <sheetData sheetId="0">
        <row r="419">
          <cell r="L419">
            <v>239182.59734983544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0.8</v>
          </cell>
        </row>
      </sheetData>
      <sheetData sheetId="10"/>
      <sheetData sheetId="11"/>
      <sheetData sheetId="12"/>
      <sheetData sheetId="13">
        <row r="86">
          <cell r="X86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6.2361706161416147E-2</v>
          </cell>
          <cell r="J121">
            <v>4.3615994808597616E-3</v>
          </cell>
          <cell r="K121">
            <v>0.11451316230123962</v>
          </cell>
          <cell r="L121">
            <v>2.8902209106138305E-2</v>
          </cell>
          <cell r="M121">
            <v>0.11605631128669348</v>
          </cell>
          <cell r="N121">
            <v>0</v>
          </cell>
          <cell r="O121">
            <v>0.76845344857548514</v>
          </cell>
          <cell r="P121">
            <v>0</v>
          </cell>
          <cell r="Q121">
            <v>0.85479894706045589</v>
          </cell>
          <cell r="R121">
            <v>0</v>
          </cell>
          <cell r="S121">
            <v>0.95356688567267878</v>
          </cell>
          <cell r="T121">
            <v>0</v>
          </cell>
          <cell r="U121">
            <v>0.94867591061149958</v>
          </cell>
          <cell r="V121">
            <v>0</v>
          </cell>
          <cell r="W121">
            <v>0.99690509530534432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1.5776585915700946E-4</v>
          </cell>
          <cell r="K122">
            <v>0</v>
          </cell>
          <cell r="L122">
            <v>1.0454380030021978E-3</v>
          </cell>
          <cell r="M122">
            <v>0</v>
          </cell>
          <cell r="N122">
            <v>0</v>
          </cell>
          <cell r="O122">
            <v>0.21880643262117072</v>
          </cell>
          <cell r="P122">
            <v>0</v>
          </cell>
          <cell r="Q122">
            <v>0.2433921125103245</v>
          </cell>
          <cell r="R122">
            <v>0</v>
          </cell>
          <cell r="S122">
            <v>0.27151490946718454</v>
          </cell>
          <cell r="T122">
            <v>0</v>
          </cell>
          <cell r="U122">
            <v>0.27012227233716773</v>
          </cell>
          <cell r="V122">
            <v>0</v>
          </cell>
          <cell r="W122">
            <v>0.2838548619568122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50.957156542417998</v>
          </cell>
        </row>
      </sheetData>
      <sheetData sheetId="15"/>
      <sheetData sheetId="16"/>
      <sheetData sheetId="1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19">
          <cell r="L419">
            <v>140575.4123395358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25.1</v>
          </cell>
        </row>
      </sheetData>
      <sheetData sheetId="10"/>
      <sheetData sheetId="11"/>
      <sheetData sheetId="12"/>
      <sheetData sheetId="13">
        <row r="86">
          <cell r="X86">
            <v>122.99310678060193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0.1102430934638006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0.20929073989579744</v>
          </cell>
          <cell r="L120">
            <v>0</v>
          </cell>
          <cell r="M120">
            <v>0.16327973583078706</v>
          </cell>
          <cell r="N120">
            <v>0</v>
          </cell>
          <cell r="O120">
            <v>6.4206815328190003E-2</v>
          </cell>
          <cell r="P120">
            <v>0</v>
          </cell>
          <cell r="Q120">
            <v>6.9100195954539242E-2</v>
          </cell>
          <cell r="R120">
            <v>0</v>
          </cell>
          <cell r="S120">
            <v>7.590326484442407E-2</v>
          </cell>
          <cell r="T120">
            <v>0</v>
          </cell>
          <cell r="U120">
            <v>8.1992043087292188E-2</v>
          </cell>
          <cell r="V120">
            <v>0</v>
          </cell>
          <cell r="W120">
            <v>7.9609935675569579E-2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1.8775123947154835E-2</v>
          </cell>
          <cell r="I121">
            <v>0</v>
          </cell>
          <cell r="J121">
            <v>0.13199540063975609</v>
          </cell>
          <cell r="K121">
            <v>0.61479154844390493</v>
          </cell>
          <cell r="L121">
            <v>9.7198687320182886E-2</v>
          </cell>
          <cell r="M121">
            <v>0.4636464165361725</v>
          </cell>
          <cell r="N121">
            <v>0.4651231228597224</v>
          </cell>
          <cell r="O121">
            <v>9.4303760013279059E-2</v>
          </cell>
          <cell r="P121">
            <v>0.50535904045262214</v>
          </cell>
          <cell r="Q121">
            <v>0.10149091280822953</v>
          </cell>
          <cell r="R121">
            <v>0.55989479880757187</v>
          </cell>
          <cell r="S121">
            <v>0.11148292024024785</v>
          </cell>
          <cell r="T121">
            <v>0.61936860052011078</v>
          </cell>
          <cell r="U121">
            <v>0.12042581328446041</v>
          </cell>
          <cell r="V121">
            <v>0.60165865958511122</v>
          </cell>
          <cell r="W121">
            <v>0.11692709302349284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3.0965799107955691E-3</v>
          </cell>
          <cell r="I122">
            <v>0</v>
          </cell>
          <cell r="J122">
            <v>2.176999241597127E-2</v>
          </cell>
          <cell r="K122">
            <v>0</v>
          </cell>
          <cell r="L122">
            <v>1.8847027798149629E-2</v>
          </cell>
          <cell r="M122">
            <v>0</v>
          </cell>
          <cell r="N122">
            <v>0.22489906444316476</v>
          </cell>
          <cell r="O122">
            <v>1.5855520875610352</v>
          </cell>
          <cell r="P122">
            <v>0.24435417165868928</v>
          </cell>
          <cell r="Q122">
            <v>1.7063914381452459</v>
          </cell>
          <cell r="R122">
            <v>0.27072362187504773</v>
          </cell>
          <cell r="S122">
            <v>1.874389492947421</v>
          </cell>
          <cell r="T122">
            <v>0.29948074382114864</v>
          </cell>
          <cell r="U122">
            <v>2.0247485320047147</v>
          </cell>
          <cell r="V122">
            <v>0.29091752915416608</v>
          </cell>
          <cell r="W122">
            <v>1.9659236960407187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8.9581274823440321E-4</v>
          </cell>
          <cell r="M123">
            <v>0</v>
          </cell>
          <cell r="N123">
            <v>1.8642089507974306E-2</v>
          </cell>
          <cell r="O123">
            <v>0</v>
          </cell>
          <cell r="P123">
            <v>2.0254741170163418E-2</v>
          </cell>
          <cell r="Q123">
            <v>0</v>
          </cell>
          <cell r="R123">
            <v>2.2440529058728228E-2</v>
          </cell>
          <cell r="S123">
            <v>0</v>
          </cell>
          <cell r="T123">
            <v>2.4824233244596126E-2</v>
          </cell>
          <cell r="U123">
            <v>0</v>
          </cell>
          <cell r="V123">
            <v>2.4114420535089592E-2</v>
          </cell>
          <cell r="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0</v>
          </cell>
        </row>
      </sheetData>
      <sheetData sheetId="15"/>
      <sheetData sheetId="1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04">
          <cell r="L404">
            <v>9.1742050432429743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5.3</v>
          </cell>
        </row>
      </sheetData>
      <sheetData sheetId="10"/>
      <sheetData sheetId="11"/>
      <sheetData sheetId="12"/>
      <sheetData sheetId="13">
        <row r="86">
          <cell r="X86">
            <v>4303.5808614146617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6.3382942007428028E-2</v>
          </cell>
          <cell r="F120">
            <v>0</v>
          </cell>
          <cell r="G120">
            <v>0.35481561754208918</v>
          </cell>
          <cell r="H120">
            <v>0</v>
          </cell>
          <cell r="I120">
            <v>6.1747582556373555</v>
          </cell>
          <cell r="J120">
            <v>0</v>
          </cell>
          <cell r="K120">
            <v>20.748000329205542</v>
          </cell>
          <cell r="L120">
            <v>0</v>
          </cell>
          <cell r="M120">
            <v>0.19123084514501903</v>
          </cell>
          <cell r="N120">
            <v>0</v>
          </cell>
          <cell r="O120">
            <v>0.90170831671091822</v>
          </cell>
          <cell r="P120">
            <v>0</v>
          </cell>
          <cell r="Q120">
            <v>0.49108002717457677</v>
          </cell>
          <cell r="R120">
            <v>0</v>
          </cell>
          <cell r="S120">
            <v>1.0368414877018772</v>
          </cell>
          <cell r="T120">
            <v>0</v>
          </cell>
          <cell r="U120">
            <v>1.1093938828893883</v>
          </cell>
          <cell r="V120">
            <v>0</v>
          </cell>
          <cell r="W120">
            <v>1.1158280779730716</v>
          </cell>
        </row>
        <row r="121">
          <cell r="B121">
            <v>0</v>
          </cell>
          <cell r="C121">
            <v>0</v>
          </cell>
          <cell r="D121">
            <v>7.4320256359122566E-2</v>
          </cell>
          <cell r="E121">
            <v>0</v>
          </cell>
          <cell r="F121">
            <v>0.10241804951294743</v>
          </cell>
          <cell r="G121">
            <v>0.18428923889197071</v>
          </cell>
          <cell r="H121">
            <v>0.11233612090430135</v>
          </cell>
          <cell r="I121">
            <v>0.77555679056403459</v>
          </cell>
          <cell r="J121">
            <v>1.7116634485921185</v>
          </cell>
          <cell r="K121">
            <v>0</v>
          </cell>
          <cell r="L121">
            <v>3.7058609248439591</v>
          </cell>
          <cell r="M121">
            <v>0.23985531527903603</v>
          </cell>
          <cell r="N121">
            <v>0</v>
          </cell>
          <cell r="O121">
            <v>0.93997936014929984</v>
          </cell>
          <cell r="P121">
            <v>0</v>
          </cell>
          <cell r="Q121">
            <v>1.9150186475836846</v>
          </cell>
          <cell r="R121">
            <v>0</v>
          </cell>
          <cell r="S121">
            <v>1.2178239190667772</v>
          </cell>
          <cell r="T121">
            <v>0</v>
          </cell>
          <cell r="U121">
            <v>1.3030404572675918</v>
          </cell>
          <cell r="V121">
            <v>0</v>
          </cell>
          <cell r="W121">
            <v>1.3105977519609389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3.063804697506293E-3</v>
          </cell>
          <cell r="H122">
            <v>0</v>
          </cell>
          <cell r="I122">
            <v>8.1571507098158972E-3</v>
          </cell>
          <cell r="J122">
            <v>0</v>
          </cell>
          <cell r="K122">
            <v>0</v>
          </cell>
          <cell r="L122">
            <v>1.2648462272030716</v>
          </cell>
          <cell r="M122">
            <v>0.75221498238478413</v>
          </cell>
          <cell r="N122">
            <v>0</v>
          </cell>
          <cell r="O122">
            <v>0.38905458300918644</v>
          </cell>
          <cell r="P122">
            <v>0</v>
          </cell>
          <cell r="Q122">
            <v>0.44045613438477521</v>
          </cell>
          <cell r="R122">
            <v>0.68847512834446223</v>
          </cell>
          <cell r="S122">
            <v>0.44397837320780847</v>
          </cell>
          <cell r="T122">
            <v>0.74748032600426118</v>
          </cell>
          <cell r="U122">
            <v>0.47504550812645202</v>
          </cell>
          <cell r="V122">
            <v>0.74947187445206387</v>
          </cell>
          <cell r="W122">
            <v>0.47780064813583467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9.4446391220975812E-2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5.1534406327690997E-3</v>
          </cell>
          <cell r="S123">
            <v>0</v>
          </cell>
          <cell r="T123">
            <v>5.5951120463694475E-3</v>
          </cell>
          <cell r="U123">
            <v>0</v>
          </cell>
          <cell r="V123">
            <v>5.6100193774704472E-3</v>
          </cell>
          <cell r="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165.87150913868913</v>
          </cell>
        </row>
      </sheetData>
      <sheetData sheetId="15"/>
      <sheetData sheetId="1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19">
          <cell r="L419">
            <v>76667.846246086687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2.2999999999999998</v>
          </cell>
        </row>
      </sheetData>
      <sheetData sheetId="10"/>
      <sheetData sheetId="11"/>
      <sheetData sheetId="12"/>
      <sheetData sheetId="13">
        <row r="86">
          <cell r="X86">
            <v>0</v>
          </cell>
        </row>
        <row r="120">
          <cell r="B120">
            <v>0</v>
          </cell>
          <cell r="C120">
            <v>4.9567342109053871E-4</v>
          </cell>
          <cell r="D120">
            <v>0</v>
          </cell>
          <cell r="E120">
            <v>1.4158710759730338E-3</v>
          </cell>
          <cell r="F120">
            <v>0</v>
          </cell>
          <cell r="G120">
            <v>2.3245318157745182E-3</v>
          </cell>
          <cell r="H120">
            <v>0</v>
          </cell>
          <cell r="I120">
            <v>7.5193414394064233E-3</v>
          </cell>
          <cell r="J120">
            <v>0</v>
          </cell>
          <cell r="K120">
            <v>1.4935338134778634E-2</v>
          </cell>
          <cell r="L120">
            <v>0</v>
          </cell>
          <cell r="M120">
            <v>3.1005687222047437E-2</v>
          </cell>
          <cell r="N120">
            <v>0</v>
          </cell>
          <cell r="O120">
            <v>8.7740321569476434E-2</v>
          </cell>
          <cell r="P120">
            <v>0</v>
          </cell>
          <cell r="Q120">
            <v>0.17545575533151433</v>
          </cell>
          <cell r="R120">
            <v>0</v>
          </cell>
          <cell r="S120">
            <v>0.25758490984816679</v>
          </cell>
          <cell r="T120">
            <v>0</v>
          </cell>
          <cell r="U120">
            <v>1.3515890112471414</v>
          </cell>
          <cell r="V120">
            <v>0</v>
          </cell>
          <cell r="W120">
            <v>5.3475404280497045</v>
          </cell>
        </row>
        <row r="121">
          <cell r="B121">
            <v>0</v>
          </cell>
          <cell r="C121">
            <v>2.4970953203553588E-5</v>
          </cell>
          <cell r="D121">
            <v>0</v>
          </cell>
          <cell r="E121">
            <v>7.1328517681261145E-5</v>
          </cell>
          <cell r="F121">
            <v>0</v>
          </cell>
          <cell r="G121">
            <v>1.1710487736899336E-4</v>
          </cell>
          <cell r="H121">
            <v>0</v>
          </cell>
          <cell r="I121">
            <v>3.7880813296757798E-4</v>
          </cell>
          <cell r="J121">
            <v>0</v>
          </cell>
          <cell r="K121">
            <v>7.5240998160093877E-4</v>
          </cell>
          <cell r="L121">
            <v>0</v>
          </cell>
          <cell r="M121">
            <v>1.5619993562744298E-3</v>
          </cell>
          <cell r="N121">
            <v>0</v>
          </cell>
          <cell r="O121">
            <v>4.4201673334748831E-3</v>
          </cell>
          <cell r="P121">
            <v>0</v>
          </cell>
          <cell r="Q121">
            <v>8.8390808731241468E-3</v>
          </cell>
          <cell r="R121">
            <v>0</v>
          </cell>
          <cell r="S121">
            <v>1.2976569765650718E-2</v>
          </cell>
          <cell r="T121">
            <v>0</v>
          </cell>
          <cell r="U121">
            <v>6.8090126511191007E-2</v>
          </cell>
          <cell r="V121">
            <v>0</v>
          </cell>
          <cell r="W121">
            <v>0.26939750267252921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0.34099633610498625</v>
          </cell>
          <cell r="G123">
            <v>0</v>
          </cell>
          <cell r="H123">
            <v>0</v>
          </cell>
          <cell r="I123">
            <v>0</v>
          </cell>
          <cell r="J123">
            <v>0.12219800486789142</v>
          </cell>
          <cell r="K123">
            <v>3.0439392781019952</v>
          </cell>
          <cell r="L123">
            <v>1.7921085082540176</v>
          </cell>
          <cell r="M123">
            <v>0.48054819081849243</v>
          </cell>
          <cell r="N123">
            <v>0</v>
          </cell>
          <cell r="O123">
            <v>2.4673785916607054</v>
          </cell>
          <cell r="P123">
            <v>0</v>
          </cell>
          <cell r="Q123">
            <v>2.6412902907567162</v>
          </cell>
          <cell r="R123">
            <v>0</v>
          </cell>
          <cell r="S123">
            <v>2.8399138100973604</v>
          </cell>
          <cell r="T123">
            <v>0</v>
          </cell>
          <cell r="U123">
            <v>3.0904976152232444</v>
          </cell>
          <cell r="V123">
            <v>0</v>
          </cell>
          <cell r="W123">
            <v>3.0169402223071589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4.2426790181065856E-2</v>
          </cell>
          <cell r="L124">
            <v>0.30347897443811223</v>
          </cell>
          <cell r="M124">
            <v>1.8463429969142492E-2</v>
          </cell>
          <cell r="N124">
            <v>0.2820707460090956</v>
          </cell>
          <cell r="O124">
            <v>0.11841001491234204</v>
          </cell>
          <cell r="P124">
            <v>0.29869321088790857</v>
          </cell>
          <cell r="Q124">
            <v>0.12675607374295264</v>
          </cell>
          <cell r="R124">
            <v>0.32217461698740602</v>
          </cell>
          <cell r="S124">
            <v>0.13628805799804736</v>
          </cell>
          <cell r="T124">
            <v>0.34532990673094027</v>
          </cell>
          <cell r="U124">
            <v>0.14831362724065647</v>
          </cell>
          <cell r="V124">
            <v>0.35772888096380562</v>
          </cell>
          <cell r="W124">
            <v>0.14478359256274176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9.6621815702597549E-3</v>
          </cell>
          <cell r="O125">
            <v>5.202272075372612E-4</v>
          </cell>
          <cell r="P125">
            <v>1.0231575157069987E-2</v>
          </cell>
          <cell r="Q125">
            <v>5.5689511001666295E-4</v>
          </cell>
          <cell r="R125">
            <v>1.1035918083333714E-2</v>
          </cell>
          <cell r="S125">
            <v>5.9877330380785521E-4</v>
          </cell>
          <cell r="T125">
            <v>1.1829090069367271E-2</v>
          </cell>
          <cell r="U125">
            <v>6.5160691176542412E-4</v>
          </cell>
          <cell r="V125">
            <v>1.2253810257539686E-2</v>
          </cell>
          <cell r="W125">
            <v>6.3609791884484403E-4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1985.443314572829</v>
          </cell>
        </row>
      </sheetData>
      <sheetData sheetId="15"/>
      <sheetData sheetId="1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19">
          <cell r="L419">
            <v>76717.120119104715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9.1999999999999993</v>
          </cell>
        </row>
      </sheetData>
      <sheetData sheetId="10"/>
      <sheetData sheetId="11"/>
      <sheetData sheetId="12"/>
      <sheetData sheetId="13">
        <row r="86">
          <cell r="X86">
            <v>3787.7459912686354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1.6475381325108651</v>
          </cell>
          <cell r="F120">
            <v>0</v>
          </cell>
          <cell r="G120">
            <v>2.4423428340749611</v>
          </cell>
          <cell r="H120">
            <v>0</v>
          </cell>
          <cell r="I120">
            <v>0.36901281652910822</v>
          </cell>
          <cell r="J120">
            <v>0</v>
          </cell>
          <cell r="K120">
            <v>1.0572460961887211</v>
          </cell>
          <cell r="L120">
            <v>0</v>
          </cell>
          <cell r="M120">
            <v>0.60320792468103512</v>
          </cell>
          <cell r="N120">
            <v>0</v>
          </cell>
          <cell r="O120">
            <v>0.28524421451285831</v>
          </cell>
          <cell r="P120">
            <v>0</v>
          </cell>
          <cell r="Q120">
            <v>1.6002402917790981</v>
          </cell>
          <cell r="R120">
            <v>0</v>
          </cell>
          <cell r="S120">
            <v>1.6661663541999774</v>
          </cell>
          <cell r="T120">
            <v>0</v>
          </cell>
          <cell r="U120">
            <v>1.7118584645574755</v>
          </cell>
          <cell r="V120">
            <v>0</v>
          </cell>
          <cell r="W120">
            <v>1.8300146171881078</v>
          </cell>
        </row>
        <row r="121">
          <cell r="B121">
            <v>0</v>
          </cell>
          <cell r="C121">
            <v>0</v>
          </cell>
          <cell r="D121">
            <v>0.22106390996404818</v>
          </cell>
          <cell r="E121">
            <v>0.99243234003695224</v>
          </cell>
          <cell r="F121">
            <v>1.0768978542567342</v>
          </cell>
          <cell r="G121">
            <v>3.0028316103847694</v>
          </cell>
          <cell r="H121">
            <v>13.066810878071943</v>
          </cell>
          <cell r="I121">
            <v>3.3780393108867841</v>
          </cell>
          <cell r="J121">
            <v>4.0486709521790836</v>
          </cell>
          <cell r="K121">
            <v>10.578338106889701</v>
          </cell>
          <cell r="L121">
            <v>4.3325760548043029</v>
          </cell>
          <cell r="M121">
            <v>54.839493693866778</v>
          </cell>
          <cell r="N121">
            <v>21.629056457339189</v>
          </cell>
          <cell r="O121">
            <v>4.60065251898006</v>
          </cell>
          <cell r="P121">
            <v>23.31339195919875</v>
          </cell>
          <cell r="Q121">
            <v>0.76573683877085141</v>
          </cell>
          <cell r="R121">
            <v>24.485957392617671</v>
          </cell>
          <cell r="S121">
            <v>0.79728336018398849</v>
          </cell>
          <cell r="T121">
            <v>25.737164096714718</v>
          </cell>
          <cell r="U121">
            <v>0.81914765914062904</v>
          </cell>
          <cell r="V121">
            <v>26.741425652333032</v>
          </cell>
          <cell r="W121">
            <v>0.87568699217799273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2.7660914210797517E-2</v>
          </cell>
          <cell r="H122">
            <v>0.1873751780057947</v>
          </cell>
          <cell r="I122">
            <v>0.35065100551353562</v>
          </cell>
          <cell r="J122">
            <v>0</v>
          </cell>
          <cell r="K122">
            <v>1.110363544853282</v>
          </cell>
          <cell r="L122">
            <v>0</v>
          </cell>
          <cell r="M122">
            <v>0</v>
          </cell>
          <cell r="N122">
            <v>0</v>
          </cell>
          <cell r="O122">
            <v>0.97410829094123086</v>
          </cell>
          <cell r="P122">
            <v>0.36958016741030059</v>
          </cell>
          <cell r="Q122">
            <v>0.53795799889487317</v>
          </cell>
          <cell r="R122">
            <v>0.38816849337937964</v>
          </cell>
          <cell r="S122">
            <v>0.56012057835069051</v>
          </cell>
          <cell r="T122">
            <v>0.40800349568081967</v>
          </cell>
          <cell r="U122">
            <v>0.57548104413791035</v>
          </cell>
          <cell r="V122">
            <v>0.42392375106445124</v>
          </cell>
          <cell r="W122">
            <v>0.61520198339486698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1.4020668177391802E-3</v>
          </cell>
          <cell r="I123">
            <v>2.412065501302546E-4</v>
          </cell>
          <cell r="J123">
            <v>0</v>
          </cell>
          <cell r="K123">
            <v>1.7707202794232369E-3</v>
          </cell>
          <cell r="L123">
            <v>0</v>
          </cell>
          <cell r="M123">
            <v>0</v>
          </cell>
          <cell r="N123">
            <v>0</v>
          </cell>
          <cell r="O123">
            <v>2.0500257360663346E-3</v>
          </cell>
          <cell r="P123">
            <v>0.3863453209167384</v>
          </cell>
          <cell r="Q123">
            <v>0.97167216517550348</v>
          </cell>
          <cell r="R123">
            <v>0.40577686350234488</v>
          </cell>
          <cell r="S123">
            <v>1.0117027281747473</v>
          </cell>
          <cell r="T123">
            <v>0.42651163502223155</v>
          </cell>
          <cell r="U123">
            <v>1.0394471563275645</v>
          </cell>
          <cell r="V123">
            <v>0.44315407614228541</v>
          </cell>
          <cell r="W123">
            <v>1.111192034421949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5.5787302397311819E-2</v>
          </cell>
          <cell r="O124">
            <v>0</v>
          </cell>
          <cell r="P124">
            <v>2.5323803501188649E-4</v>
          </cell>
          <cell r="Q124">
            <v>6.1109233183479772E-3</v>
          </cell>
          <cell r="R124">
            <v>2.6597484168513016E-4</v>
          </cell>
          <cell r="S124">
            <v>6.3626787042136319E-3</v>
          </cell>
          <cell r="T124">
            <v>2.7956587673029932E-4</v>
          </cell>
          <cell r="U124">
            <v>6.5371656135125716E-3</v>
          </cell>
          <cell r="V124">
            <v>2.904745091347066E-4</v>
          </cell>
          <cell r="W124">
            <v>6.9883748425428362E-3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2.1619866484603914E-2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755.63273297925912</v>
          </cell>
        </row>
      </sheetData>
      <sheetData sheetId="15"/>
      <sheetData sheetId="1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19">
          <cell r="L419">
            <v>225876.78773605233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36.700000000000003</v>
          </cell>
        </row>
      </sheetData>
      <sheetData sheetId="10"/>
      <sheetData sheetId="11"/>
      <sheetData sheetId="12"/>
      <sheetData sheetId="13">
        <row r="86">
          <cell r="X86">
            <v>7736.9621567485501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0.4798348468063845</v>
          </cell>
          <cell r="F120">
            <v>0</v>
          </cell>
          <cell r="G120">
            <v>9.3667836379714551</v>
          </cell>
          <cell r="H120">
            <v>0</v>
          </cell>
          <cell r="I120">
            <v>1.3364941903120022</v>
          </cell>
          <cell r="J120">
            <v>0</v>
          </cell>
          <cell r="K120">
            <v>2.7619134622933248</v>
          </cell>
          <cell r="L120">
            <v>0</v>
          </cell>
          <cell r="M120">
            <v>3.0006794245504036</v>
          </cell>
          <cell r="N120">
            <v>0</v>
          </cell>
          <cell r="O120">
            <v>26.530372874719479</v>
          </cell>
          <cell r="P120">
            <v>0</v>
          </cell>
          <cell r="Q120">
            <v>6.1244112908098911</v>
          </cell>
          <cell r="R120">
            <v>0</v>
          </cell>
          <cell r="S120">
            <v>5.5788124082461996</v>
          </cell>
          <cell r="T120">
            <v>0</v>
          </cell>
          <cell r="U120">
            <v>5.740392248933242</v>
          </cell>
          <cell r="V120">
            <v>0</v>
          </cell>
          <cell r="W120">
            <v>5.8663444741114255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0.6473166852582426</v>
          </cell>
          <cell r="G121">
            <v>2.2539286313930864</v>
          </cell>
          <cell r="H121">
            <v>1.6170453715909447</v>
          </cell>
          <cell r="I121">
            <v>3.4783834946033449</v>
          </cell>
          <cell r="J121">
            <v>1.374327664747454</v>
          </cell>
          <cell r="K121">
            <v>3.6912741185837858</v>
          </cell>
          <cell r="L121">
            <v>1.5742737024565596</v>
          </cell>
          <cell r="M121">
            <v>6.2034302490902986</v>
          </cell>
          <cell r="N121">
            <v>0.67592416351765661</v>
          </cell>
          <cell r="O121">
            <v>6.2563344189612531</v>
          </cell>
          <cell r="P121">
            <v>0.89702924156890873</v>
          </cell>
          <cell r="Q121">
            <v>0.94222521594017672</v>
          </cell>
          <cell r="R121">
            <v>0.9485103497914984</v>
          </cell>
          <cell r="S121">
            <v>3.4300670058344065</v>
          </cell>
          <cell r="T121">
            <v>0.98074184356888017</v>
          </cell>
          <cell r="U121">
            <v>3.5294124650094423</v>
          </cell>
          <cell r="V121">
            <v>0.9984079788738871</v>
          </cell>
          <cell r="W121">
            <v>3.6068527050247776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1.2128166547269141E-2</v>
          </cell>
          <cell r="G122">
            <v>0.28322105774157796</v>
          </cell>
          <cell r="H122">
            <v>8.1458178511714052E-2</v>
          </cell>
          <cell r="I122">
            <v>0.28674836486978772</v>
          </cell>
          <cell r="J122">
            <v>0.18756650332048813</v>
          </cell>
          <cell r="K122">
            <v>0.19436285427321986</v>
          </cell>
          <cell r="L122">
            <v>0.17553699446433407</v>
          </cell>
          <cell r="M122">
            <v>0.60308252358706749</v>
          </cell>
          <cell r="N122">
            <v>0.2183731695456799</v>
          </cell>
          <cell r="O122">
            <v>1.4789434435187068</v>
          </cell>
          <cell r="P122">
            <v>0.14206271238586166</v>
          </cell>
          <cell r="Q122">
            <v>2.8894176520605453E-3</v>
          </cell>
          <cell r="R122">
            <v>0.15021578647956646</v>
          </cell>
          <cell r="S122">
            <v>4.3980961367551847</v>
          </cell>
          <cell r="T122">
            <v>0.15532029502630501</v>
          </cell>
          <cell r="U122">
            <v>4.525478744575584</v>
          </cell>
          <cell r="V122">
            <v>0.15811808464397173</v>
          </cell>
          <cell r="W122">
            <v>4.624774070253336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1.7954445674461882E-2</v>
          </cell>
          <cell r="I123">
            <v>0</v>
          </cell>
          <cell r="J123">
            <v>0</v>
          </cell>
          <cell r="K123">
            <v>4.4620629941351485E-2</v>
          </cell>
          <cell r="L123">
            <v>8.1329849862257247E-2</v>
          </cell>
          <cell r="M123">
            <v>0.56774337455770874</v>
          </cell>
          <cell r="N123">
            <v>0.6307632296423854</v>
          </cell>
          <cell r="O123">
            <v>0.40954259159764167</v>
          </cell>
          <cell r="P123">
            <v>0.60765402227160814</v>
          </cell>
          <cell r="Q123">
            <v>0.45239025487817147</v>
          </cell>
          <cell r="R123">
            <v>0.64252769308722502</v>
          </cell>
          <cell r="S123">
            <v>1.5028247535222463</v>
          </cell>
          <cell r="T123">
            <v>0.66436153743704029</v>
          </cell>
          <cell r="U123">
            <v>1.5463512545918541</v>
          </cell>
          <cell r="V123">
            <v>0.6763287038109107</v>
          </cell>
          <cell r="W123">
            <v>1.5802803613456848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2.3042284030417418E-2</v>
          </cell>
          <cell r="L124">
            <v>1.5200421969610443E-2</v>
          </cell>
          <cell r="M124">
            <v>0.17552893486483884</v>
          </cell>
          <cell r="N124">
            <v>0.32694973574717223</v>
          </cell>
          <cell r="O124">
            <v>0.25801557877261627</v>
          </cell>
          <cell r="P124">
            <v>0.50145479999955256</v>
          </cell>
          <cell r="Q124">
            <v>0.51991135414071843</v>
          </cell>
          <cell r="R124">
            <v>0.53023362640922767</v>
          </cell>
          <cell r="S124">
            <v>0.34503120533373394</v>
          </cell>
          <cell r="T124">
            <v>0.54825158671290197</v>
          </cell>
          <cell r="U124">
            <v>0.35502438723522201</v>
          </cell>
          <cell r="V124">
            <v>0.55812726069945262</v>
          </cell>
          <cell r="W124">
            <v>0.36281411825457999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2.9545862812665139E-3</v>
          </cell>
          <cell r="M125">
            <v>0</v>
          </cell>
          <cell r="N125">
            <v>7.1780870099189403E-2</v>
          </cell>
          <cell r="O125">
            <v>2.1683260118772691E-3</v>
          </cell>
          <cell r="P125">
            <v>0.16135273431429092</v>
          </cell>
          <cell r="Q125">
            <v>1.3342660973529333E-2</v>
          </cell>
          <cell r="R125">
            <v>0.17061287567012506</v>
          </cell>
          <cell r="S125">
            <v>0.25175036193276129</v>
          </cell>
          <cell r="T125">
            <v>0.17641050122235191</v>
          </cell>
          <cell r="U125">
            <v>0.25904183911415452</v>
          </cell>
          <cell r="V125">
            <v>0.1795881894226202</v>
          </cell>
          <cell r="W125">
            <v>0.26472557894164461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6.3102808128685968E-4</v>
          </cell>
          <cell r="O126">
            <v>0</v>
          </cell>
          <cell r="P126">
            <v>1.3368204636048599E-2</v>
          </cell>
          <cell r="Q126">
            <v>0</v>
          </cell>
          <cell r="R126">
            <v>1.4135414842492328E-2</v>
          </cell>
          <cell r="S126">
            <v>1.2894451190640971E-2</v>
          </cell>
          <cell r="T126">
            <v>1.4615752812063938E-2</v>
          </cell>
          <cell r="U126">
            <v>1.3267914791254417E-2</v>
          </cell>
          <cell r="V126">
            <v>1.487902685146136E-2</v>
          </cell>
          <cell r="W126">
            <v>1.3559031376840287E-2</v>
          </cell>
        </row>
      </sheetData>
      <sheetData sheetId="14">
        <row r="84">
          <cell r="X84">
            <v>1229.4163399164393</v>
          </cell>
        </row>
      </sheetData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06">
          <cell r="L406">
            <v>70.764038326642549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42.3</v>
          </cell>
        </row>
      </sheetData>
      <sheetData sheetId="10"/>
      <sheetData sheetId="11"/>
      <sheetData sheetId="12"/>
      <sheetData sheetId="13">
        <row r="86">
          <cell r="X86">
            <v>8144.9737056067552</v>
          </cell>
        </row>
        <row r="120">
          <cell r="B120">
            <v>0</v>
          </cell>
          <cell r="C120">
            <v>0.35961787855721095</v>
          </cell>
          <cell r="D120">
            <v>0</v>
          </cell>
          <cell r="E120">
            <v>2.6401838922342824</v>
          </cell>
          <cell r="F120">
            <v>0</v>
          </cell>
          <cell r="G120">
            <v>1.2665212601278675</v>
          </cell>
          <cell r="H120">
            <v>0</v>
          </cell>
          <cell r="I120">
            <v>0</v>
          </cell>
          <cell r="J120">
            <v>0</v>
          </cell>
          <cell r="K120">
            <v>5.2801164292130611</v>
          </cell>
          <cell r="L120">
            <v>0</v>
          </cell>
          <cell r="M120">
            <v>18.084888976500974</v>
          </cell>
          <cell r="N120">
            <v>0</v>
          </cell>
          <cell r="O120">
            <v>18.547889661142523</v>
          </cell>
          <cell r="P120">
            <v>0</v>
          </cell>
          <cell r="Q120">
            <v>11.278530174202565</v>
          </cell>
          <cell r="R120">
            <v>0</v>
          </cell>
          <cell r="S120">
            <v>12.838904492184691</v>
          </cell>
          <cell r="T120">
            <v>0</v>
          </cell>
          <cell r="U120">
            <v>13.138275090751344</v>
          </cell>
          <cell r="V120">
            <v>0</v>
          </cell>
          <cell r="W120">
            <v>13.596020219837435</v>
          </cell>
        </row>
        <row r="121">
          <cell r="B121">
            <v>0</v>
          </cell>
          <cell r="C121">
            <v>0</v>
          </cell>
          <cell r="D121">
            <v>3.0361517572211576</v>
          </cell>
          <cell r="E121">
            <v>0</v>
          </cell>
          <cell r="F121">
            <v>3.060590570200683</v>
          </cell>
          <cell r="G121">
            <v>2.4782936823286903</v>
          </cell>
          <cell r="H121">
            <v>5.0356569287569704</v>
          </cell>
          <cell r="I121">
            <v>3.8027507924496726</v>
          </cell>
          <cell r="J121">
            <v>2.8028054115439365</v>
          </cell>
          <cell r="K121">
            <v>6.6018966424811909</v>
          </cell>
          <cell r="L121">
            <v>3.0413229578829686</v>
          </cell>
          <cell r="M121">
            <v>10.838514737753506</v>
          </cell>
          <cell r="N121">
            <v>4.7445923956053599</v>
          </cell>
          <cell r="O121">
            <v>11.090652158445893</v>
          </cell>
          <cell r="P121">
            <v>5.2888461894659624</v>
          </cell>
          <cell r="Q121">
            <v>8.5864753723373166</v>
          </cell>
          <cell r="R121">
            <v>5.7735858409719683</v>
          </cell>
          <cell r="S121">
            <v>16.008884088893804</v>
          </cell>
          <cell r="T121">
            <v>6.056318130765443</v>
          </cell>
          <cell r="U121">
            <v>16.382170549198392</v>
          </cell>
          <cell r="V121">
            <v>6.2705641537926375</v>
          </cell>
          <cell r="W121">
            <v>16.952934878682708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0.1061839805676871</v>
          </cell>
          <cell r="I122">
            <v>0.32561802404054657</v>
          </cell>
          <cell r="J122">
            <v>0.10278040054748019</v>
          </cell>
          <cell r="K122">
            <v>0.67791933348566014</v>
          </cell>
          <cell r="L122">
            <v>0.22123701737381013</v>
          </cell>
          <cell r="M122">
            <v>1.4967405585000104</v>
          </cell>
          <cell r="N122">
            <v>0.65510709151441437</v>
          </cell>
          <cell r="O122">
            <v>2.1861329644337477</v>
          </cell>
          <cell r="P122">
            <v>0.30596608763895217</v>
          </cell>
          <cell r="Q122">
            <v>0.90749897644258504</v>
          </cell>
          <cell r="R122">
            <v>0.33400885715457251</v>
          </cell>
          <cell r="S122">
            <v>1.0789060611366628</v>
          </cell>
          <cell r="T122">
            <v>0.35036525880785013</v>
          </cell>
          <cell r="U122">
            <v>1.104063406416105</v>
          </cell>
          <cell r="V122">
            <v>0.36275964788809961</v>
          </cell>
          <cell r="W122">
            <v>1.1425296162494591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2.4525896430917515E-3</v>
          </cell>
          <cell r="I123">
            <v>0</v>
          </cell>
          <cell r="J123">
            <v>4.9423938381578866E-2</v>
          </cell>
          <cell r="K123">
            <v>0.15869248257598412</v>
          </cell>
          <cell r="L123">
            <v>0.19290987086863795</v>
          </cell>
          <cell r="M123">
            <v>0.25665654806162519</v>
          </cell>
          <cell r="N123">
            <v>0.64716243952462682</v>
          </cell>
          <cell r="O123">
            <v>0.55283529872962123</v>
          </cell>
          <cell r="P123">
            <v>1.8654882949208307</v>
          </cell>
          <cell r="Q123">
            <v>1.0753603798284732</v>
          </cell>
          <cell r="R123">
            <v>2.0364662575187111</v>
          </cell>
          <cell r="S123">
            <v>1.9335760044643318</v>
          </cell>
          <cell r="T123">
            <v>2.1361919364874824</v>
          </cell>
          <cell r="U123">
            <v>1.9786620790731864</v>
          </cell>
          <cell r="V123">
            <v>2.2117610557004062</v>
          </cell>
          <cell r="W123">
            <v>2.0475998142436653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9.8768020920026352E-3</v>
          </cell>
          <cell r="K124">
            <v>5.7223143977784934E-2</v>
          </cell>
          <cell r="L124">
            <v>4.4895836451431852E-2</v>
          </cell>
          <cell r="M124">
            <v>5.126668247957706E-2</v>
          </cell>
          <cell r="N124">
            <v>0.26404899296206052</v>
          </cell>
          <cell r="O124">
            <v>4.9523910353581661E-2</v>
          </cell>
          <cell r="P124">
            <v>0.77417797996376991</v>
          </cell>
          <cell r="Q124">
            <v>0.94155098378229507</v>
          </cell>
          <cell r="R124">
            <v>0.84513386538140844</v>
          </cell>
          <cell r="S124">
            <v>1.2810318188735108</v>
          </cell>
          <cell r="T124">
            <v>0.88652004019942598</v>
          </cell>
          <cell r="U124">
            <v>1.31090222274111</v>
          </cell>
          <cell r="V124">
            <v>0.91788123834748769</v>
          </cell>
          <cell r="W124">
            <v>1.3565748169761236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4.2392947983009563E-2</v>
          </cell>
          <cell r="O125">
            <v>0</v>
          </cell>
          <cell r="P125">
            <v>0.15425060582028474</v>
          </cell>
          <cell r="Q125">
            <v>7.7334220684715085E-2</v>
          </cell>
          <cell r="R125">
            <v>0.1683881666854202</v>
          </cell>
          <cell r="S125">
            <v>5.7057864504147751E-2</v>
          </cell>
          <cell r="T125">
            <v>0.17663412911716253</v>
          </cell>
          <cell r="U125">
            <v>5.8388308784649998E-2</v>
          </cell>
          <cell r="V125">
            <v>0.18288267136298428</v>
          </cell>
          <cell r="W125">
            <v>6.0422591348923818E-2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1.4919230923930956E-4</v>
          </cell>
          <cell r="O126">
            <v>0</v>
          </cell>
          <cell r="P126">
            <v>1.8676340840634683E-2</v>
          </cell>
          <cell r="Q126">
            <v>1.7777884387471599E-3</v>
          </cell>
          <cell r="R126">
            <v>2.0388087150922208E-2</v>
          </cell>
          <cell r="S126">
            <v>1.9156631971443E-3</v>
          </cell>
          <cell r="T126">
            <v>2.1386491041236372E-2</v>
          </cell>
          <cell r="U126">
            <v>1.9603315906454983E-3</v>
          </cell>
          <cell r="V126">
            <v>2.2143051471709085E-2</v>
          </cell>
          <cell r="W126">
            <v>2.0286306809608806E-3</v>
          </cell>
        </row>
      </sheetData>
      <sheetData sheetId="14">
        <row r="84">
          <cell r="X84">
            <v>177.29147385999602</v>
          </cell>
        </row>
      </sheetData>
      <sheetData sheetId="15"/>
      <sheetData sheetId="1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249984.24954235106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21.8</v>
          </cell>
        </row>
      </sheetData>
      <sheetData sheetId="10"/>
      <sheetData sheetId="11"/>
      <sheetData sheetId="12"/>
      <sheetData sheetId="13">
        <row r="86">
          <cell r="X86">
            <v>9191.4794104533848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2.8997948280401933</v>
          </cell>
          <cell r="F120">
            <v>0</v>
          </cell>
          <cell r="G120">
            <v>9.5813294928421051</v>
          </cell>
          <cell r="H120">
            <v>0</v>
          </cell>
          <cell r="I120">
            <v>11.667744571155989</v>
          </cell>
          <cell r="J120">
            <v>0</v>
          </cell>
          <cell r="K120">
            <v>2.9979925869650885</v>
          </cell>
          <cell r="L120">
            <v>0</v>
          </cell>
          <cell r="M120">
            <v>7.9339165992332576</v>
          </cell>
          <cell r="N120">
            <v>0</v>
          </cell>
          <cell r="O120">
            <v>2.92161115483542</v>
          </cell>
          <cell r="P120">
            <v>0</v>
          </cell>
          <cell r="Q120">
            <v>3.5975931778683927</v>
          </cell>
          <cell r="R120">
            <v>0</v>
          </cell>
          <cell r="S120">
            <v>6.1290999068538596</v>
          </cell>
          <cell r="T120">
            <v>0</v>
          </cell>
          <cell r="U120">
            <v>6.0706268463686062</v>
          </cell>
          <cell r="V120">
            <v>0</v>
          </cell>
          <cell r="W120">
            <v>6.2265004938892305</v>
          </cell>
        </row>
        <row r="121">
          <cell r="B121">
            <v>0</v>
          </cell>
          <cell r="C121">
            <v>0</v>
          </cell>
          <cell r="D121">
            <v>2.2753832020101719</v>
          </cell>
          <cell r="E121">
            <v>0</v>
          </cell>
          <cell r="F121">
            <v>4.9846505551608171</v>
          </cell>
          <cell r="G121">
            <v>7.8505236914756074</v>
          </cell>
          <cell r="H121">
            <v>12.774779671247508</v>
          </cell>
          <cell r="I121">
            <v>6.7585047394983322</v>
          </cell>
          <cell r="J121">
            <v>9.8585602776629759</v>
          </cell>
          <cell r="K121">
            <v>4.516583711578539</v>
          </cell>
          <cell r="L121">
            <v>7.9773091170699075</v>
          </cell>
          <cell r="M121">
            <v>11.444721741528289</v>
          </cell>
          <cell r="N121">
            <v>10.507362244575642</v>
          </cell>
          <cell r="O121">
            <v>12.804875173902788</v>
          </cell>
          <cell r="P121">
            <v>3.4078637686739923</v>
          </cell>
          <cell r="Q121">
            <v>17.782289469204962</v>
          </cell>
          <cell r="R121">
            <v>2.0643737551283645</v>
          </cell>
          <cell r="S121">
            <v>29.968769323735678</v>
          </cell>
          <cell r="T121">
            <v>2.1479254075382315</v>
          </cell>
          <cell r="U121">
            <v>29.682860187326291</v>
          </cell>
          <cell r="V121">
            <v>2.2058803031710763</v>
          </cell>
          <cell r="W121">
            <v>30.445018001228327</v>
          </cell>
        </row>
        <row r="122">
          <cell r="B122">
            <v>0</v>
          </cell>
          <cell r="C122">
            <v>0</v>
          </cell>
          <cell r="D122">
            <v>1.2285589142167583E-2</v>
          </cell>
          <cell r="E122">
            <v>0</v>
          </cell>
          <cell r="F122">
            <v>0.31260704311094339</v>
          </cell>
          <cell r="G122">
            <v>0</v>
          </cell>
          <cell r="H122">
            <v>0.81079640633856187</v>
          </cell>
          <cell r="I122">
            <v>0.10633315933983027</v>
          </cell>
          <cell r="J122">
            <v>1.2599706963963224</v>
          </cell>
          <cell r="K122">
            <v>0.64089217915330143</v>
          </cell>
          <cell r="L122">
            <v>1.0343681419300812</v>
          </cell>
          <cell r="M122">
            <v>1.0414086688663067</v>
          </cell>
          <cell r="N122">
            <v>1.8206240376167775</v>
          </cell>
          <cell r="O122">
            <v>2.2367732106764233</v>
          </cell>
          <cell r="P122">
            <v>0.48214477645844717</v>
          </cell>
          <cell r="Q122">
            <v>2.3377746072033592</v>
          </cell>
          <cell r="R122">
            <v>1.2835020436286726</v>
          </cell>
          <cell r="S122">
            <v>1.7110861132940214</v>
          </cell>
          <cell r="T122">
            <v>1.3354493794007012</v>
          </cell>
          <cell r="U122">
            <v>1.6947619477038611</v>
          </cell>
          <cell r="V122">
            <v>1.3714822086295422</v>
          </cell>
          <cell r="W122">
            <v>1.7382778371092167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5.4172900945924453E-2</v>
          </cell>
          <cell r="I123">
            <v>0</v>
          </cell>
          <cell r="J123">
            <v>2.2757918619711739E-2</v>
          </cell>
          <cell r="K123">
            <v>9.5548997368223351E-2</v>
          </cell>
          <cell r="L123">
            <v>0.12420530423294177</v>
          </cell>
          <cell r="M123">
            <v>5.8359017325026845E-3</v>
          </cell>
          <cell r="N123">
            <v>0.81943660429993159</v>
          </cell>
          <cell r="O123">
            <v>0.14293311021998562</v>
          </cell>
          <cell r="P123">
            <v>1.224710326438684</v>
          </cell>
          <cell r="Q123">
            <v>0.31976550725437036</v>
          </cell>
          <cell r="R123">
            <v>0.35873973706676304</v>
          </cell>
          <cell r="S123">
            <v>1.0565920045790298</v>
          </cell>
          <cell r="T123">
            <v>0.37325905448326724</v>
          </cell>
          <cell r="U123">
            <v>1.0465118673433977</v>
          </cell>
          <cell r="V123">
            <v>0.38333025596478643</v>
          </cell>
          <cell r="W123">
            <v>1.0733828357070712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2.4103196252189676E-2</v>
          </cell>
          <cell r="L124">
            <v>6.4597544651115085E-2</v>
          </cell>
          <cell r="M124">
            <v>1.1331848024277057E-4</v>
          </cell>
          <cell r="N124">
            <v>0.37543469331525764</v>
          </cell>
          <cell r="O124">
            <v>2.850540616939129E-2</v>
          </cell>
          <cell r="P124">
            <v>0.92262843188640031</v>
          </cell>
          <cell r="Q124">
            <v>0.10318676253043967</v>
          </cell>
          <cell r="R124">
            <v>0.36943834072911658</v>
          </cell>
          <cell r="S124">
            <v>0.93192516539902759</v>
          </cell>
          <cell r="T124">
            <v>0.38439066404498723</v>
          </cell>
          <cell r="U124">
            <v>0.92303437924898113</v>
          </cell>
          <cell r="V124">
            <v>0.39476221639907916</v>
          </cell>
          <cell r="W124">
            <v>0.94673485353633413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8.8803572423662904E-3</v>
          </cell>
          <cell r="M125">
            <v>0</v>
          </cell>
          <cell r="N125">
            <v>0.15129245715805728</v>
          </cell>
          <cell r="O125">
            <v>0</v>
          </cell>
          <cell r="P125">
            <v>0.48083523389249105</v>
          </cell>
          <cell r="Q125">
            <v>0.1419637287197362</v>
          </cell>
          <cell r="R125">
            <v>0.79027913497369917</v>
          </cell>
          <cell r="S125">
            <v>0.29379271108006444</v>
          </cell>
          <cell r="T125">
            <v>0.82226419941663831</v>
          </cell>
          <cell r="U125">
            <v>0.2909898592378386</v>
          </cell>
          <cell r="V125">
            <v>0.84445036830898945</v>
          </cell>
          <cell r="W125">
            <v>0.29846151775001484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5.0757060181127406E-3</v>
          </cell>
          <cell r="O126">
            <v>0</v>
          </cell>
          <cell r="P126">
            <v>3.1351672957128651E-2</v>
          </cell>
          <cell r="Q126">
            <v>4.9563396560506397E-3</v>
          </cell>
          <cell r="R126">
            <v>0.17180080540136727</v>
          </cell>
          <cell r="S126">
            <v>3.7723818910461063E-3</v>
          </cell>
          <cell r="T126">
            <v>0.17875412048831371</v>
          </cell>
          <cell r="U126">
            <v>3.7363924769655901E-3</v>
          </cell>
          <cell r="V126">
            <v>0.18357722857227388</v>
          </cell>
          <cell r="W126">
            <v>3.8323306953229981E-3</v>
          </cell>
        </row>
      </sheetData>
      <sheetData sheetId="14">
        <row r="84">
          <cell r="X84">
            <v>320.00518853625783</v>
          </cell>
        </row>
      </sheetData>
      <sheetData sheetId="15"/>
      <sheetData sheetId="1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299095.425896934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59.6</v>
          </cell>
        </row>
      </sheetData>
      <sheetData sheetId="10"/>
      <sheetData sheetId="11"/>
      <sheetData sheetId="12"/>
      <sheetData sheetId="13">
        <row r="86">
          <cell r="X86">
            <v>2884.0525396129779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0.30336329026684966</v>
          </cell>
          <cell r="H120">
            <v>0</v>
          </cell>
          <cell r="I120">
            <v>2.6415213884663258</v>
          </cell>
          <cell r="J120">
            <v>0</v>
          </cell>
          <cell r="K120">
            <v>7.6483005527653827</v>
          </cell>
          <cell r="L120">
            <v>0</v>
          </cell>
          <cell r="M120">
            <v>9.6342433824866358</v>
          </cell>
          <cell r="N120">
            <v>0</v>
          </cell>
          <cell r="O120">
            <v>6.538907863999313</v>
          </cell>
          <cell r="P120">
            <v>0</v>
          </cell>
          <cell r="Q120">
            <v>17.165316923483463</v>
          </cell>
          <cell r="R120">
            <v>0</v>
          </cell>
          <cell r="S120">
            <v>35.920287315909498</v>
          </cell>
          <cell r="T120">
            <v>0</v>
          </cell>
          <cell r="U120">
            <v>37.527644217809602</v>
          </cell>
          <cell r="V120">
            <v>0</v>
          </cell>
          <cell r="W120">
            <v>36.444757570586724</v>
          </cell>
        </row>
        <row r="121">
          <cell r="B121">
            <v>0</v>
          </cell>
          <cell r="C121">
            <v>0</v>
          </cell>
          <cell r="D121">
            <v>4.0695815840057215</v>
          </cell>
          <cell r="E121">
            <v>0</v>
          </cell>
          <cell r="F121">
            <v>2.3474077109736444</v>
          </cell>
          <cell r="G121">
            <v>1.0089519622566978</v>
          </cell>
          <cell r="H121">
            <v>6.3893589007376344</v>
          </cell>
          <cell r="I121">
            <v>1.6493614703960537</v>
          </cell>
          <cell r="J121">
            <v>8.2787552269258118</v>
          </cell>
          <cell r="K121">
            <v>4.2515538284282774</v>
          </cell>
          <cell r="L121">
            <v>2.5535767647139784</v>
          </cell>
          <cell r="M121">
            <v>4.5526827180918632</v>
          </cell>
          <cell r="N121">
            <v>5.0600426989223743</v>
          </cell>
          <cell r="O121">
            <v>5.5066047368363673</v>
          </cell>
          <cell r="P121">
            <v>2.1474707950776848</v>
          </cell>
          <cell r="Q121">
            <v>7.6515091260144779</v>
          </cell>
          <cell r="R121">
            <v>18.304858033212842</v>
          </cell>
          <cell r="S121">
            <v>14.899583502031536</v>
          </cell>
          <cell r="T121">
            <v>19.587336364518695</v>
          </cell>
          <cell r="U121">
            <v>15.566308357732236</v>
          </cell>
          <cell r="V121">
            <v>19.01093668791027</v>
          </cell>
          <cell r="W121">
            <v>15.117131549049359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0.30867006056094198</v>
          </cell>
          <cell r="G122">
            <v>0.11340820523283485</v>
          </cell>
          <cell r="H122">
            <v>0.41604452483084081</v>
          </cell>
          <cell r="I122">
            <v>0.80091635038992093</v>
          </cell>
          <cell r="J122">
            <v>0.53317852414720279</v>
          </cell>
          <cell r="K122">
            <v>2.5231504371989812</v>
          </cell>
          <cell r="L122">
            <v>1.6086348225498432</v>
          </cell>
          <cell r="M122">
            <v>2.9005498639694145</v>
          </cell>
          <cell r="N122">
            <v>0.70911337321853452</v>
          </cell>
          <cell r="O122">
            <v>6.1909739132999189</v>
          </cell>
          <cell r="P122">
            <v>2.0963403923169883</v>
          </cell>
          <cell r="Q122">
            <v>8.2532243399386989</v>
          </cell>
          <cell r="R122">
            <v>1.459167417504398</v>
          </cell>
          <cell r="S122">
            <v>5.7129343816926772</v>
          </cell>
          <cell r="T122">
            <v>1.5613998735716061</v>
          </cell>
          <cell r="U122">
            <v>5.9685761149493315</v>
          </cell>
          <cell r="V122">
            <v>1.5154523100318591</v>
          </cell>
          <cell r="W122">
            <v>5.7963486407092963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1.2351733355793952E-2</v>
          </cell>
          <cell r="I123">
            <v>5.1736762412028393E-3</v>
          </cell>
          <cell r="J123">
            <v>5.048564673910557E-2</v>
          </cell>
          <cell r="K123">
            <v>1.3725962757073842E-2</v>
          </cell>
          <cell r="L123">
            <v>0.19690575224377896</v>
          </cell>
          <cell r="M123">
            <v>6.2584012152937393E-2</v>
          </cell>
          <cell r="N123">
            <v>0.70843712695797589</v>
          </cell>
          <cell r="O123">
            <v>0.57573455071977919</v>
          </cell>
          <cell r="P123">
            <v>0.84140118061902136</v>
          </cell>
          <cell r="Q123">
            <v>1.2352773917393012</v>
          </cell>
          <cell r="R123">
            <v>1.8462753665325689</v>
          </cell>
          <cell r="S123">
            <v>3.0756934787875916</v>
          </cell>
          <cell r="T123">
            <v>1.9756294509458741</v>
          </cell>
          <cell r="U123">
            <v>3.2133242582348576</v>
          </cell>
          <cell r="V123">
            <v>1.9174922874525226</v>
          </cell>
          <cell r="W123">
            <v>3.1206015199717263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2.7318950088073404E-2</v>
          </cell>
          <cell r="M124">
            <v>0</v>
          </cell>
          <cell r="N124">
            <v>0.11220943123352127</v>
          </cell>
          <cell r="O124">
            <v>1.1096974452398276E-2</v>
          </cell>
          <cell r="P124">
            <v>0.11792816389378967</v>
          </cell>
          <cell r="Q124">
            <v>1.60618167531228E-2</v>
          </cell>
          <cell r="R124">
            <v>0.42751568819605817</v>
          </cell>
          <cell r="S124">
            <v>0.29580395073273374</v>
          </cell>
          <cell r="T124">
            <v>0.45746837099807391</v>
          </cell>
          <cell r="U124">
            <v>0.30904055203377595</v>
          </cell>
          <cell r="V124">
            <v>0.44400637615636984</v>
          </cell>
          <cell r="W124">
            <v>0.30012296889678419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3.3451775618049072E-4</v>
          </cell>
          <cell r="M125">
            <v>0</v>
          </cell>
          <cell r="N125">
            <v>1.3739930355125053E-3</v>
          </cell>
          <cell r="O125">
            <v>6.8029709332843771E-4</v>
          </cell>
          <cell r="P125">
            <v>1.6179744682936044E-2</v>
          </cell>
          <cell r="Q125">
            <v>9.8466544170171971E-4</v>
          </cell>
          <cell r="R125">
            <v>0.20625618616543728</v>
          </cell>
          <cell r="S125">
            <v>4.622877033464292E-2</v>
          </cell>
          <cell r="T125">
            <v>0.22070694502819421</v>
          </cell>
          <cell r="U125">
            <v>4.829741005375876E-2</v>
          </cell>
          <cell r="V125">
            <v>0.21421216649516572</v>
          </cell>
          <cell r="W125">
            <v>4.6903754215968561E-2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7.0920606244485391E-5</v>
          </cell>
          <cell r="Q126">
            <v>0</v>
          </cell>
          <cell r="R126">
            <v>6.9757597353328482E-2</v>
          </cell>
          <cell r="S126">
            <v>0</v>
          </cell>
          <cell r="T126">
            <v>7.4644966973310189E-2</v>
          </cell>
          <cell r="U126">
            <v>0</v>
          </cell>
          <cell r="V126">
            <v>7.2448377604385009E-2</v>
          </cell>
          <cell r="W126">
            <v>0</v>
          </cell>
        </row>
      </sheetData>
      <sheetData sheetId="14">
        <row r="84">
          <cell r="X84">
            <v>0</v>
          </cell>
        </row>
      </sheetData>
      <sheetData sheetId="15"/>
      <sheetData sheetId="1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147140.59539571579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/>
        </row>
      </sheetData>
      <sheetData sheetId="10"/>
      <sheetData sheetId="11"/>
      <sheetData sheetId="12"/>
      <sheetData sheetId="13">
        <row r="86">
          <cell r="X86">
            <v>76.337977750677183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0.2374128687401332</v>
          </cell>
          <cell r="J120">
            <v>0</v>
          </cell>
          <cell r="K120">
            <v>0.1640816857686134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>
            <v>0</v>
          </cell>
          <cell r="C121">
            <v>0</v>
          </cell>
          <cell r="D121">
            <v>0.24226746376202754</v>
          </cell>
          <cell r="E121">
            <v>0</v>
          </cell>
          <cell r="F121">
            <v>2.1687090455184546</v>
          </cell>
          <cell r="G121">
            <v>0.46937217122272479</v>
          </cell>
          <cell r="H121">
            <v>4.2525654805156572</v>
          </cell>
          <cell r="I121">
            <v>0.88654848372664918</v>
          </cell>
          <cell r="J121">
            <v>2.8011425105620136</v>
          </cell>
          <cell r="K121">
            <v>1.7988164646533789</v>
          </cell>
          <cell r="L121">
            <v>3.0197915958453341</v>
          </cell>
          <cell r="M121">
            <v>0.91965863414396443</v>
          </cell>
          <cell r="N121">
            <v>2.4566717241025859</v>
          </cell>
          <cell r="O121">
            <v>1.8081791014314452</v>
          </cell>
          <cell r="P121">
            <v>2.5341591251193387</v>
          </cell>
          <cell r="Q121">
            <v>1.5677752402667622</v>
          </cell>
          <cell r="R121">
            <v>0.10514733462987839</v>
          </cell>
          <cell r="S121">
            <v>0.82414995775808297</v>
          </cell>
          <cell r="T121">
            <v>0.11235069102680387</v>
          </cell>
          <cell r="U121">
            <v>0.84980064048527393</v>
          </cell>
          <cell r="V121">
            <v>0.11462561686253236</v>
          </cell>
          <cell r="W121">
            <v>0.84528167880943517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8.5685275315428092E-2</v>
          </cell>
          <cell r="H122">
            <v>0.14184373772905062</v>
          </cell>
          <cell r="I122">
            <v>0.32523311495507923</v>
          </cell>
          <cell r="J122">
            <v>0.8669469704165762</v>
          </cell>
          <cell r="K122">
            <v>0.40631923423425004</v>
          </cell>
          <cell r="L122">
            <v>1.2373528407706635</v>
          </cell>
          <cell r="M122">
            <v>0.65477488346378288</v>
          </cell>
          <cell r="N122">
            <v>0.6238694366725247</v>
          </cell>
          <cell r="O122">
            <v>1.5888284001127944</v>
          </cell>
          <cell r="P122">
            <v>0.48717082543234252</v>
          </cell>
          <cell r="Q122">
            <v>0.8633344163328599</v>
          </cell>
          <cell r="R122">
            <v>0.48433974222854487</v>
          </cell>
          <cell r="S122">
            <v>1.2531988363088047</v>
          </cell>
          <cell r="T122">
            <v>0.51752053366513395</v>
          </cell>
          <cell r="U122">
            <v>1.2922031527461757</v>
          </cell>
          <cell r="V122">
            <v>0.52799951534112477</v>
          </cell>
          <cell r="W122">
            <v>1.2853316393035368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0.57098059240024202</v>
          </cell>
          <cell r="K123">
            <v>1.188584381465697E-2</v>
          </cell>
          <cell r="L123">
            <v>0.64013564708590465</v>
          </cell>
          <cell r="M123">
            <v>6.7516296667431711E-2</v>
          </cell>
          <cell r="N123">
            <v>0.85950922817580755</v>
          </cell>
          <cell r="O123">
            <v>0.20282544711045303</v>
          </cell>
          <cell r="P123">
            <v>1.2146041445527376</v>
          </cell>
          <cell r="Q123">
            <v>1.020337466478594</v>
          </cell>
          <cell r="R123">
            <v>1.7056240640099636</v>
          </cell>
          <cell r="S123">
            <v>2.3679177663928117</v>
          </cell>
          <cell r="T123">
            <v>1.8224717050413233</v>
          </cell>
          <cell r="U123">
            <v>2.4416163776443947</v>
          </cell>
          <cell r="V123">
            <v>1.8593739076783629</v>
          </cell>
          <cell r="W123">
            <v>2.428632660861862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1.7270044890011046E-2</v>
          </cell>
          <cell r="K124">
            <v>5.212513391255392E-4</v>
          </cell>
          <cell r="L124">
            <v>3.8905216099322473E-2</v>
          </cell>
          <cell r="M124">
            <v>1.4706562697411579E-3</v>
          </cell>
          <cell r="N124">
            <v>0.13375378869408766</v>
          </cell>
          <cell r="O124">
            <v>3.2991806674491156E-3</v>
          </cell>
          <cell r="P124">
            <v>0.35487724046090668</v>
          </cell>
          <cell r="Q124">
            <v>8.7386228872260038E-2</v>
          </cell>
          <cell r="R124">
            <v>0.75537784324265878</v>
          </cell>
          <cell r="S124">
            <v>0.59084755116964105</v>
          </cell>
          <cell r="T124">
            <v>0.80712671389516932</v>
          </cell>
          <cell r="U124">
            <v>0.60923697524534937</v>
          </cell>
          <cell r="V124">
            <v>0.82346976792862125</v>
          </cell>
          <cell r="W124">
            <v>0.60599725240745461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2.1542293524037116E-2</v>
          </cell>
          <cell r="Q125">
            <v>2.0541885494563799E-3</v>
          </cell>
          <cell r="R125">
            <v>0.18823242780522062</v>
          </cell>
          <cell r="S125">
            <v>6.0449694414060097E-2</v>
          </cell>
          <cell r="T125">
            <v>0.20112771676059338</v>
          </cell>
          <cell r="U125">
            <v>6.2331118926400947E-2</v>
          </cell>
          <cell r="V125">
            <v>0.20520023856671724</v>
          </cell>
          <cell r="W125">
            <v>6.199966243622964E-2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1.4761200962736404E-3</v>
          </cell>
          <cell r="Q126">
            <v>0</v>
          </cell>
          <cell r="R126">
            <v>9.763843697292296E-2</v>
          </cell>
          <cell r="S126">
            <v>5.9015190759512618E-3</v>
          </cell>
          <cell r="T126">
            <v>0.10432737932253584</v>
          </cell>
          <cell r="U126">
            <v>6.085196805957439E-3</v>
          </cell>
          <cell r="V126">
            <v>0.10643984564050496</v>
          </cell>
          <cell r="W126">
            <v>6.0528377209603332E-3</v>
          </cell>
        </row>
      </sheetData>
      <sheetData sheetId="14">
        <row r="84">
          <cell r="X84">
            <v>0</v>
          </cell>
        </row>
      </sheetData>
      <sheetData sheetId="15"/>
      <sheetData sheetId="1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 refreshError="1"/>
      <sheetData sheetId="1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97753.937954403664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C24"/>
        </row>
      </sheetData>
      <sheetData sheetId="10"/>
      <sheetData sheetId="11"/>
      <sheetData sheetId="12"/>
      <sheetData sheetId="13">
        <row r="86">
          <cell r="X86">
            <v>577.34663134220568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2.5661600322346394</v>
          </cell>
          <cell r="L120">
            <v>0</v>
          </cell>
          <cell r="M120">
            <v>0</v>
          </cell>
          <cell r="N120">
            <v>0</v>
          </cell>
          <cell r="O120">
            <v>16.004741499391702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0.33277885089320902</v>
          </cell>
          <cell r="G121">
            <v>0</v>
          </cell>
          <cell r="H121">
            <v>1.5652247896536742</v>
          </cell>
          <cell r="I121">
            <v>0.63611760961451358</v>
          </cell>
          <cell r="J121">
            <v>1.0977802907462531</v>
          </cell>
          <cell r="K121">
            <v>0.14831642931785388</v>
          </cell>
          <cell r="L121">
            <v>1.5289671147816826</v>
          </cell>
          <cell r="M121">
            <v>0.82923581648685307</v>
          </cell>
          <cell r="N121">
            <v>0.39086631193977017</v>
          </cell>
          <cell r="O121">
            <v>7.875277096764381</v>
          </cell>
          <cell r="P121">
            <v>3.89584785365096</v>
          </cell>
          <cell r="Q121">
            <v>2.2854847984428477</v>
          </cell>
          <cell r="R121">
            <v>10.437926554037082</v>
          </cell>
          <cell r="S121">
            <v>34.204932589697606</v>
          </cell>
          <cell r="T121">
            <v>11.600974114607132</v>
          </cell>
          <cell r="U121">
            <v>36.996386179431028</v>
          </cell>
          <cell r="V121">
            <v>11.745295182192873</v>
          </cell>
          <cell r="W121">
            <v>37.239904004458964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7.4254792094305445E-3</v>
          </cell>
          <cell r="G122">
            <v>0</v>
          </cell>
          <cell r="H122">
            <v>2.8688471688232998E-2</v>
          </cell>
          <cell r="I122">
            <v>5.4529115837430239E-2</v>
          </cell>
          <cell r="J122">
            <v>0.33527063783598904</v>
          </cell>
          <cell r="K122">
            <v>9.4154912584462222E-2</v>
          </cell>
          <cell r="L122">
            <v>0.59349321627940088</v>
          </cell>
          <cell r="M122">
            <v>0.26193754354186843</v>
          </cell>
          <cell r="N122">
            <v>0.25146925091758188</v>
          </cell>
          <cell r="O122">
            <v>0.43502661310190899</v>
          </cell>
          <cell r="P122">
            <v>2.2348109245547256</v>
          </cell>
          <cell r="Q122">
            <v>2.4195850457359365</v>
          </cell>
          <cell r="R122">
            <v>11.795397119252311</v>
          </cell>
          <cell r="S122">
            <v>2.7427896943827799</v>
          </cell>
          <cell r="T122">
            <v>13.109701044891205</v>
          </cell>
          <cell r="U122">
            <v>2.9666278825794943</v>
          </cell>
          <cell r="V122">
            <v>13.272791319193798</v>
          </cell>
          <cell r="W122">
            <v>2.9861548376212443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1.0583946946989486E-3</v>
          </cell>
          <cell r="K123">
            <v>3.3329377554737087E-4</v>
          </cell>
          <cell r="L123">
            <v>0.18535502600921006</v>
          </cell>
          <cell r="M123">
            <v>2.5851526753859877E-4</v>
          </cell>
          <cell r="N123">
            <v>0.60237740730925926</v>
          </cell>
          <cell r="O123">
            <v>0.14291636327636831</v>
          </cell>
          <cell r="P123">
            <v>0.9405332891133984</v>
          </cell>
          <cell r="Q123">
            <v>0.94203435912166855</v>
          </cell>
          <cell r="R123">
            <v>1.5523425771266182</v>
          </cell>
          <cell r="S123">
            <v>0.16967538058504342</v>
          </cell>
          <cell r="T123">
            <v>1.7253125858873948</v>
          </cell>
          <cell r="U123">
            <v>0.18352253403232618</v>
          </cell>
          <cell r="V123">
            <v>1.7467762105670548</v>
          </cell>
          <cell r="W123">
            <v>0.18473051710706262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6.4591823420759614E-2</v>
          </cell>
          <cell r="M124">
            <v>0</v>
          </cell>
          <cell r="N124">
            <v>1.9068824385693853E-2</v>
          </cell>
          <cell r="O124">
            <v>7.2734697287077654E-3</v>
          </cell>
          <cell r="P124">
            <v>7.8677670922614384E-4</v>
          </cell>
          <cell r="Q124">
            <v>7.5418676604583193E-2</v>
          </cell>
          <cell r="R124">
            <v>0</v>
          </cell>
          <cell r="S124">
            <v>8.9088645679902059E-3</v>
          </cell>
          <cell r="T124">
            <v>0</v>
          </cell>
          <cell r="U124">
            <v>9.6359141510744799E-3</v>
          </cell>
          <cell r="V124">
            <v>0</v>
          </cell>
          <cell r="W124">
            <v>9.6993397203948128E-3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8.5871886925174652E-5</v>
          </cell>
          <cell r="M125">
            <v>0</v>
          </cell>
          <cell r="N125">
            <v>2.4696993485242978E-5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0</v>
          </cell>
        </row>
      </sheetData>
      <sheetData sheetId="15"/>
      <sheetData sheetId="1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112115.0096963714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1.3</v>
          </cell>
        </row>
      </sheetData>
      <sheetData sheetId="10"/>
      <sheetData sheetId="11"/>
      <sheetData sheetId="12"/>
      <sheetData sheetId="13">
        <row r="86">
          <cell r="X86">
            <v>1639.3799280405374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1.9647509204416647</v>
          </cell>
          <cell r="H120">
            <v>0</v>
          </cell>
          <cell r="I120">
            <v>0.62916311579480977</v>
          </cell>
          <cell r="J120">
            <v>0</v>
          </cell>
          <cell r="K120">
            <v>0</v>
          </cell>
          <cell r="L120">
            <v>0</v>
          </cell>
          <cell r="M120">
            <v>5.4990059007236214</v>
          </cell>
          <cell r="N120">
            <v>0</v>
          </cell>
          <cell r="O120">
            <v>4.778750156949398</v>
          </cell>
          <cell r="P120">
            <v>0</v>
          </cell>
          <cell r="Q120">
            <v>19.780446402804433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1.9745300535707746</v>
          </cell>
          <cell r="H121">
            <v>0.27049694691626142</v>
          </cell>
          <cell r="I121">
            <v>1.7876033535135418</v>
          </cell>
          <cell r="J121">
            <v>6.5414479447617635E-2</v>
          </cell>
          <cell r="K121">
            <v>1.9070624494647763</v>
          </cell>
          <cell r="L121">
            <v>0.33544019063731284</v>
          </cell>
          <cell r="M121">
            <v>1.4274861644132335</v>
          </cell>
          <cell r="N121">
            <v>4.519465881220662E-2</v>
          </cell>
          <cell r="O121">
            <v>5.2061290553159871</v>
          </cell>
          <cell r="P121">
            <v>0</v>
          </cell>
          <cell r="Q121">
            <v>0.97251591415425964</v>
          </cell>
          <cell r="R121">
            <v>0.18601584460626769</v>
          </cell>
          <cell r="S121">
            <v>8.8852580580617499E-2</v>
          </cell>
          <cell r="T121">
            <v>0.19833981234148723</v>
          </cell>
          <cell r="U121">
            <v>9.4122561829625737E-2</v>
          </cell>
          <cell r="V121">
            <v>0.20539088443948175</v>
          </cell>
          <cell r="W121">
            <v>9.2614398282557533E-2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7.0757947287742637E-2</v>
          </cell>
          <cell r="I122">
            <v>0</v>
          </cell>
          <cell r="J122">
            <v>0.296306273710019</v>
          </cell>
          <cell r="K122">
            <v>3.4791883617918143E-2</v>
          </cell>
          <cell r="L122">
            <v>0.30690821352523351</v>
          </cell>
          <cell r="M122">
            <v>6.1894593800448913E-2</v>
          </cell>
          <cell r="N122">
            <v>0.52521219368908889</v>
          </cell>
          <cell r="O122">
            <v>0.1669412432851714</v>
          </cell>
          <cell r="P122">
            <v>0.11062446084199259</v>
          </cell>
          <cell r="Q122">
            <v>0.50573063175781563</v>
          </cell>
          <cell r="R122">
            <v>1.9480397987737728</v>
          </cell>
          <cell r="S122">
            <v>2.7027212733374002</v>
          </cell>
          <cell r="T122">
            <v>2.0771018132372587</v>
          </cell>
          <cell r="U122">
            <v>2.8630237692098817</v>
          </cell>
          <cell r="V122">
            <v>2.1509437437458696</v>
          </cell>
          <cell r="W122">
            <v>2.8171483914133435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7.750220777262472E-4</v>
          </cell>
          <cell r="I123">
            <v>0</v>
          </cell>
          <cell r="J123">
            <v>2.8881676868786291E-2</v>
          </cell>
          <cell r="K123">
            <v>7.2731875575779621E-4</v>
          </cell>
          <cell r="L123">
            <v>8.9764079491115645E-2</v>
          </cell>
          <cell r="M123">
            <v>3.1376999098278499E-2</v>
          </cell>
          <cell r="N123">
            <v>0.24123229810756955</v>
          </cell>
          <cell r="O123">
            <v>5.3150973241489499E-2</v>
          </cell>
          <cell r="P123">
            <v>0.28410728338779212</v>
          </cell>
          <cell r="Q123">
            <v>0.69326728903889479</v>
          </cell>
          <cell r="R123">
            <v>1.4181740448936013</v>
          </cell>
          <cell r="S123">
            <v>1.3155934394431927</v>
          </cell>
          <cell r="T123">
            <v>1.5121312624047685</v>
          </cell>
          <cell r="U123">
            <v>1.3936232806912279</v>
          </cell>
          <cell r="V123">
            <v>1.5658882284267506</v>
          </cell>
          <cell r="W123">
            <v>1.3712926960850775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4.9940093879970008E-4</v>
          </cell>
          <cell r="K124">
            <v>0</v>
          </cell>
          <cell r="L124">
            <v>3.5750455868025506E-2</v>
          </cell>
          <cell r="M124">
            <v>8.2836001461778505E-4</v>
          </cell>
          <cell r="N124">
            <v>0.1511957867935543</v>
          </cell>
          <cell r="O124">
            <v>0</v>
          </cell>
          <cell r="P124">
            <v>5.4609323445657436E-2</v>
          </cell>
          <cell r="Q124">
            <v>2.9252476056236241E-2</v>
          </cell>
          <cell r="R124">
            <v>2.0053455851953941</v>
          </cell>
          <cell r="S124">
            <v>0.11062477786214921</v>
          </cell>
          <cell r="T124">
            <v>2.138204236791573</v>
          </cell>
          <cell r="U124">
            <v>0.11718610113716955</v>
          </cell>
          <cell r="V124">
            <v>2.2142183867288376</v>
          </cell>
          <cell r="W124">
            <v>0.11530838125234495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7.09583766409556E-4</v>
          </cell>
          <cell r="M125">
            <v>4.3241572078650532E-5</v>
          </cell>
          <cell r="N125">
            <v>6.3582140738071238E-2</v>
          </cell>
          <cell r="O125">
            <v>0</v>
          </cell>
          <cell r="P125">
            <v>9.8762268278551287E-4</v>
          </cell>
          <cell r="Q125">
            <v>1.5270208961599724E-3</v>
          </cell>
          <cell r="R125">
            <v>0.74367067987321889</v>
          </cell>
          <cell r="S125">
            <v>6.1972527252289137E-3</v>
          </cell>
          <cell r="T125">
            <v>0.79294053365253281</v>
          </cell>
          <cell r="U125">
            <v>6.5648211789969945E-3</v>
          </cell>
          <cell r="V125">
            <v>0.82112993650716481</v>
          </cell>
          <cell r="W125">
            <v>6.459630417050821E-3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7.2331243520687308E-4</v>
          </cell>
          <cell r="O126">
            <v>0</v>
          </cell>
          <cell r="P126">
            <v>0</v>
          </cell>
          <cell r="Q126">
            <v>0</v>
          </cell>
          <cell r="R126">
            <v>8.3956923160745951E-3</v>
          </cell>
          <cell r="S126">
            <v>0</v>
          </cell>
          <cell r="T126">
            <v>8.9519257995025331E-3</v>
          </cell>
          <cell r="U126">
            <v>0</v>
          </cell>
          <cell r="V126">
            <v>9.270170903614627E-3</v>
          </cell>
          <cell r="W126">
            <v>0</v>
          </cell>
        </row>
      </sheetData>
      <sheetData sheetId="14">
        <row r="84">
          <cell r="X84">
            <v>678.16437368327672</v>
          </cell>
        </row>
      </sheetData>
      <sheetData sheetId="15"/>
      <sheetData sheetId="16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185309.77033757442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18.100000000000001</v>
          </cell>
        </row>
      </sheetData>
      <sheetData sheetId="10"/>
      <sheetData sheetId="11"/>
      <sheetData sheetId="12"/>
      <sheetData sheetId="13">
        <row r="86">
          <cell r="X86">
            <v>90.667796276198331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1.5773308265875433E-2</v>
          </cell>
          <cell r="H120">
            <v>0</v>
          </cell>
          <cell r="I120">
            <v>7.0198945974567467E-2</v>
          </cell>
          <cell r="J120">
            <v>0</v>
          </cell>
          <cell r="K120">
            <v>0.21592156503531193</v>
          </cell>
          <cell r="L120">
            <v>0</v>
          </cell>
          <cell r="M120">
            <v>0.11714061692102908</v>
          </cell>
          <cell r="N120">
            <v>0</v>
          </cell>
          <cell r="O120">
            <v>6.2126325516261835E-2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>
            <v>0</v>
          </cell>
          <cell r="C121">
            <v>0</v>
          </cell>
          <cell r="D121">
            <v>0.41017051899188056</v>
          </cell>
          <cell r="E121">
            <v>0</v>
          </cell>
          <cell r="F121">
            <v>1.2158628018696298</v>
          </cell>
          <cell r="G121">
            <v>8.6650771382666344E-2</v>
          </cell>
          <cell r="H121">
            <v>1.0302250239308703</v>
          </cell>
          <cell r="I121">
            <v>0.38563836554859787</v>
          </cell>
          <cell r="J121">
            <v>0.80816498507754075</v>
          </cell>
          <cell r="K121">
            <v>1.2694532419414029</v>
          </cell>
          <cell r="L121">
            <v>0.88196143161500284</v>
          </cell>
          <cell r="M121">
            <v>0.83774233448457158</v>
          </cell>
          <cell r="N121">
            <v>2.9779835920075648</v>
          </cell>
          <cell r="O121">
            <v>1.3880577564900556</v>
          </cell>
          <cell r="P121">
            <v>2.2356594059547632</v>
          </cell>
          <cell r="Q121">
            <v>1.1200014106977527</v>
          </cell>
          <cell r="R121">
            <v>0</v>
          </cell>
          <cell r="S121">
            <v>6.1918472676446408</v>
          </cell>
          <cell r="T121">
            <v>0</v>
          </cell>
          <cell r="U121">
            <v>6.426963632319918</v>
          </cell>
          <cell r="V121">
            <v>0</v>
          </cell>
          <cell r="W121">
            <v>6.5013598584173584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7.1829677832041319E-2</v>
          </cell>
          <cell r="K122">
            <v>5.3817194426387103E-4</v>
          </cell>
          <cell r="L122">
            <v>0.50980443195914538</v>
          </cell>
          <cell r="M122">
            <v>0.11173934982016498</v>
          </cell>
          <cell r="N122">
            <v>0.31578100022482891</v>
          </cell>
          <cell r="O122">
            <v>0.27597143971198929</v>
          </cell>
          <cell r="P122">
            <v>2.4687921019604138E-4</v>
          </cell>
          <cell r="Q122">
            <v>1.3859171358522517</v>
          </cell>
          <cell r="R122">
            <v>3.5715342609736306E-3</v>
          </cell>
          <cell r="S122">
            <v>0.21647729337747151</v>
          </cell>
          <cell r="T122">
            <v>3.837878446395633E-3</v>
          </cell>
          <cell r="U122">
            <v>0.22469735308721561</v>
          </cell>
          <cell r="V122">
            <v>3.9970820046626226E-3</v>
          </cell>
          <cell r="W122">
            <v>0.22729836906305034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5.0828803991890279E-3</v>
          </cell>
          <cell r="K123">
            <v>0</v>
          </cell>
          <cell r="L123">
            <v>8.3327712416963046E-2</v>
          </cell>
          <cell r="M123">
            <v>1.5613610357816591E-2</v>
          </cell>
          <cell r="N123">
            <v>0.2020774711069227</v>
          </cell>
          <cell r="O123">
            <v>1.4605554390112914E-2</v>
          </cell>
          <cell r="P123">
            <v>5.5171098787926767E-2</v>
          </cell>
          <cell r="Q123">
            <v>0.21463726937574204</v>
          </cell>
          <cell r="R123">
            <v>0.84884906213740474</v>
          </cell>
          <cell r="S123">
            <v>0.57485194613717094</v>
          </cell>
          <cell r="T123">
            <v>0.91215127219084691</v>
          </cell>
          <cell r="U123">
            <v>0.59668018155062197</v>
          </cell>
          <cell r="V123">
            <v>0.94998929396220499</v>
          </cell>
          <cell r="W123">
            <v>0.60358713734406533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0.14826548356524402</v>
          </cell>
          <cell r="O124">
            <v>0</v>
          </cell>
          <cell r="P124">
            <v>2.4443039315027885E-2</v>
          </cell>
          <cell r="Q124">
            <v>2.4927907457414952E-2</v>
          </cell>
          <cell r="R124">
            <v>1.1105306326531443</v>
          </cell>
          <cell r="S124">
            <v>1.7703557138161705</v>
          </cell>
          <cell r="T124">
            <v>1.1933475273340171</v>
          </cell>
          <cell r="U124">
            <v>1.8375795295245485</v>
          </cell>
          <cell r="V124">
            <v>1.2428501823175573</v>
          </cell>
          <cell r="W124">
            <v>1.8588506911447966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2.145714346686085E-2</v>
          </cell>
          <cell r="O125">
            <v>0</v>
          </cell>
          <cell r="P125">
            <v>2.5261301080233635E-4</v>
          </cell>
          <cell r="Q125">
            <v>0</v>
          </cell>
          <cell r="R125">
            <v>0.16912171316480373</v>
          </cell>
          <cell r="S125">
            <v>0.30029935400522378</v>
          </cell>
          <cell r="T125">
            <v>0.18173382371411528</v>
          </cell>
          <cell r="U125">
            <v>0.31170229877697064</v>
          </cell>
          <cell r="V125">
            <v>0.18927253860487089</v>
          </cell>
          <cell r="W125">
            <v>0.31531045280141345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0.34828747092705642</v>
          </cell>
          <cell r="T126">
            <v>0</v>
          </cell>
          <cell r="U126">
            <v>0.3615126169112316</v>
          </cell>
          <cell r="V126">
            <v>0</v>
          </cell>
          <cell r="W126">
            <v>0.36569735731485764</v>
          </cell>
        </row>
      </sheetData>
      <sheetData sheetId="14">
        <row r="84">
          <cell r="X84">
            <v>987.86925944160532</v>
          </cell>
        </row>
      </sheetData>
      <sheetData sheetId="15"/>
      <sheetData sheetId="16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95116.871625358879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16.3</v>
          </cell>
        </row>
      </sheetData>
      <sheetData sheetId="10"/>
      <sheetData sheetId="11"/>
      <sheetData sheetId="12"/>
      <sheetData sheetId="13">
        <row r="86">
          <cell r="X86">
            <v>7497.5633432650202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3.1854961892808973</v>
          </cell>
          <cell r="F120">
            <v>0</v>
          </cell>
          <cell r="G120">
            <v>6.9632586162867458</v>
          </cell>
          <cell r="H120">
            <v>0</v>
          </cell>
          <cell r="I120">
            <v>4.2774899473092631</v>
          </cell>
          <cell r="J120">
            <v>0</v>
          </cell>
          <cell r="K120">
            <v>3.354424183668109</v>
          </cell>
          <cell r="L120">
            <v>0</v>
          </cell>
          <cell r="M120">
            <v>1.6749757492329709</v>
          </cell>
          <cell r="N120">
            <v>0</v>
          </cell>
          <cell r="O120">
            <v>3.0468579808633027</v>
          </cell>
          <cell r="P120">
            <v>0</v>
          </cell>
          <cell r="Q120">
            <v>0.56000140085350913</v>
          </cell>
          <cell r="R120">
            <v>0</v>
          </cell>
          <cell r="S120">
            <v>0.55021410319885156</v>
          </cell>
          <cell r="T120">
            <v>0</v>
          </cell>
          <cell r="U120">
            <v>0.6267226125761165</v>
          </cell>
          <cell r="V120">
            <v>0</v>
          </cell>
          <cell r="W120">
            <v>0.58359166900271175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0.21047412866839035</v>
          </cell>
          <cell r="G121">
            <v>0</v>
          </cell>
          <cell r="H121">
            <v>0.20281413693897457</v>
          </cell>
          <cell r="I121">
            <v>0</v>
          </cell>
          <cell r="J121">
            <v>0.34212061667241384</v>
          </cell>
          <cell r="K121">
            <v>0</v>
          </cell>
          <cell r="L121">
            <v>0.60926021919900519</v>
          </cell>
          <cell r="M121">
            <v>4.1506593889357055E-2</v>
          </cell>
          <cell r="N121">
            <v>2.0402535243421958</v>
          </cell>
          <cell r="O121">
            <v>0.5767116816953467</v>
          </cell>
          <cell r="P121">
            <v>0.91276024520540366</v>
          </cell>
          <cell r="Q121">
            <v>2.0398459388585616E-2</v>
          </cell>
          <cell r="R121">
            <v>0</v>
          </cell>
          <cell r="S121">
            <v>0.1029455627240291</v>
          </cell>
          <cell r="T121">
            <v>0</v>
          </cell>
          <cell r="U121">
            <v>0.11726037491300838</v>
          </cell>
          <cell r="V121">
            <v>0</v>
          </cell>
          <cell r="W121">
            <v>0.10919053586095886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6.6836952101796548E-2</v>
          </cell>
          <cell r="G122">
            <v>0</v>
          </cell>
          <cell r="H122">
            <v>0.11648073169511371</v>
          </cell>
          <cell r="I122">
            <v>0</v>
          </cell>
          <cell r="J122">
            <v>0.37595870053335195</v>
          </cell>
          <cell r="K122">
            <v>0</v>
          </cell>
          <cell r="L122">
            <v>0.69426409177209536</v>
          </cell>
          <cell r="M122">
            <v>0.29336601518956834</v>
          </cell>
          <cell r="N122">
            <v>1.0003436330229685</v>
          </cell>
          <cell r="O122">
            <v>0.80107805199365278</v>
          </cell>
          <cell r="P122">
            <v>2.3602022356616841</v>
          </cell>
          <cell r="Q122">
            <v>0.43458231833275807</v>
          </cell>
          <cell r="R122">
            <v>0</v>
          </cell>
          <cell r="S122">
            <v>0.90208749569034752</v>
          </cell>
          <cell r="T122">
            <v>0</v>
          </cell>
          <cell r="U122">
            <v>1.0275247922297912</v>
          </cell>
          <cell r="V122">
            <v>0</v>
          </cell>
          <cell r="W122">
            <v>0.95681071084094582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9.6430554243062648E-3</v>
          </cell>
          <cell r="K123">
            <v>0</v>
          </cell>
          <cell r="L123">
            <v>0.160807765180741</v>
          </cell>
          <cell r="M123">
            <v>1.0605709508567875E-2</v>
          </cell>
          <cell r="N123">
            <v>0.18171722666626766</v>
          </cell>
          <cell r="O123">
            <v>1.6856762038877857E-3</v>
          </cell>
          <cell r="P123">
            <v>0.48489830458473909</v>
          </cell>
          <cell r="Q123">
            <v>0.29169014539638816</v>
          </cell>
          <cell r="R123">
            <v>0.22153867290029589</v>
          </cell>
          <cell r="S123">
            <v>0.95767238808003907</v>
          </cell>
          <cell r="T123">
            <v>0.24484820853338118</v>
          </cell>
          <cell r="U123">
            <v>1.0908388890072047</v>
          </cell>
          <cell r="V123">
            <v>0.24172085718765401</v>
          </cell>
          <cell r="W123">
            <v>1.015767542249741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5.3435321024433028E-3</v>
          </cell>
          <cell r="M124">
            <v>0</v>
          </cell>
          <cell r="N124">
            <v>2.7998248034086983E-2</v>
          </cell>
          <cell r="O124">
            <v>0</v>
          </cell>
          <cell r="P124">
            <v>0.13746542193036407</v>
          </cell>
          <cell r="Q124">
            <v>2.0265429491550281E-2</v>
          </cell>
          <cell r="R124">
            <v>0.67333342573089205</v>
          </cell>
          <cell r="S124">
            <v>0.30578768951581281</v>
          </cell>
          <cell r="T124">
            <v>0.74417924815344161</v>
          </cell>
          <cell r="U124">
            <v>0.34830815595743275</v>
          </cell>
          <cell r="V124">
            <v>0.73467413481356758</v>
          </cell>
          <cell r="W124">
            <v>0.3243376479219785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9.6205029393241711E-5</v>
          </cell>
          <cell r="M125">
            <v>0</v>
          </cell>
          <cell r="N125">
            <v>5.1642716688814953E-4</v>
          </cell>
          <cell r="O125">
            <v>0</v>
          </cell>
          <cell r="P125">
            <v>2.7756902869424664E-2</v>
          </cell>
          <cell r="Q125">
            <v>0</v>
          </cell>
          <cell r="R125">
            <v>0.20634805183981386</v>
          </cell>
          <cell r="S125">
            <v>4.7803213582750338E-2</v>
          </cell>
          <cell r="T125">
            <v>0.22805928267914716</v>
          </cell>
          <cell r="U125">
            <v>5.4450358018699963E-2</v>
          </cell>
          <cell r="V125">
            <v>0.22514636978154282</v>
          </cell>
          <cell r="W125">
            <v>5.0703093643472065E-2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6.9966801416525076E-4</v>
          </cell>
          <cell r="Q126">
            <v>0</v>
          </cell>
          <cell r="R126">
            <v>5.3789598886706284E-3</v>
          </cell>
          <cell r="S126">
            <v>0</v>
          </cell>
          <cell r="T126">
            <v>5.9449155096575465E-3</v>
          </cell>
          <cell r="U126">
            <v>0</v>
          </cell>
          <cell r="V126">
            <v>5.868983406128076E-3</v>
          </cell>
          <cell r="W126">
            <v>0</v>
          </cell>
        </row>
      </sheetData>
      <sheetData sheetId="14">
        <row r="84">
          <cell r="X84">
            <v>456.18921210751841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19">
          <cell r="L419">
            <v>205981.29428256419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63.8</v>
          </cell>
        </row>
      </sheetData>
      <sheetData sheetId="10"/>
      <sheetData sheetId="11"/>
      <sheetData sheetId="12"/>
      <sheetData sheetId="13">
        <row r="86">
          <cell r="X86">
            <v>1555.1008437649302</v>
          </cell>
        </row>
        <row r="120">
          <cell r="B120">
            <v>0</v>
          </cell>
          <cell r="C120">
            <v>1.117444395260287</v>
          </cell>
          <cell r="D120">
            <v>0</v>
          </cell>
          <cell r="E120">
            <v>0.19598584589240825</v>
          </cell>
          <cell r="F120">
            <v>0</v>
          </cell>
          <cell r="G120">
            <v>0.31116884839238074</v>
          </cell>
          <cell r="H120">
            <v>0</v>
          </cell>
          <cell r="I120">
            <v>0.58274299188614309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1.3400741599480908E-2</v>
          </cell>
          <cell r="F121">
            <v>0.18066453640533905</v>
          </cell>
          <cell r="G121">
            <v>7.4606277485815636E-2</v>
          </cell>
          <cell r="H121">
            <v>5.2330100462427589E-4</v>
          </cell>
          <cell r="I121">
            <v>3.9845674658881579E-2</v>
          </cell>
          <cell r="J121">
            <v>0</v>
          </cell>
          <cell r="K121">
            <v>2.4905244093671941</v>
          </cell>
          <cell r="L121">
            <v>0</v>
          </cell>
          <cell r="M121">
            <v>0.65147973456573305</v>
          </cell>
          <cell r="N121">
            <v>0</v>
          </cell>
          <cell r="O121">
            <v>3.4777263545856014</v>
          </cell>
          <cell r="P121">
            <v>0</v>
          </cell>
          <cell r="Q121">
            <v>3.6385129731779449</v>
          </cell>
          <cell r="R121">
            <v>0</v>
          </cell>
          <cell r="S121">
            <v>3.7316301689388398</v>
          </cell>
          <cell r="T121">
            <v>0</v>
          </cell>
          <cell r="U121">
            <v>4.1680259482738551</v>
          </cell>
          <cell r="V121">
            <v>0</v>
          </cell>
          <cell r="W121">
            <v>4.2064432940573067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3.2183011784392958E-2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2.6854674449038898</v>
          </cell>
          <cell r="O122">
            <v>0.69320174666842327</v>
          </cell>
          <cell r="P122">
            <v>2.8966469987479844</v>
          </cell>
          <cell r="Q122">
            <v>0.72525072162648985</v>
          </cell>
          <cell r="R122">
            <v>3.0646882158274917</v>
          </cell>
          <cell r="S122">
            <v>0.74381141219410907</v>
          </cell>
          <cell r="T122">
            <v>3.3344386192087283</v>
          </cell>
          <cell r="U122">
            <v>0.83079649544394008</v>
          </cell>
          <cell r="V122">
            <v>3.3595018179399965</v>
          </cell>
          <cell r="W122">
            <v>0.83845407642765923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1.0658411045164623E-2</v>
          </cell>
          <cell r="O123">
            <v>0</v>
          </cell>
          <cell r="P123">
            <v>1.1496566239887297E-2</v>
          </cell>
          <cell r="Q123">
            <v>0</v>
          </cell>
          <cell r="R123">
            <v>1.2163508737202594E-2</v>
          </cell>
          <cell r="S123">
            <v>0</v>
          </cell>
          <cell r="T123">
            <v>1.3234127070071303E-2</v>
          </cell>
          <cell r="U123">
            <v>0</v>
          </cell>
          <cell r="V123">
            <v>1.3333600952985592E-2</v>
          </cell>
          <cell r="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1709.7362734377912</v>
          </cell>
        </row>
      </sheetData>
      <sheetData sheetId="15"/>
      <sheetData sheetId="1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67018.127557299988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26.5</v>
          </cell>
        </row>
      </sheetData>
      <sheetData sheetId="10"/>
      <sheetData sheetId="11"/>
      <sheetData sheetId="12"/>
      <sheetData sheetId="13">
        <row r="86">
          <cell r="X86">
            <v>5430.5764695047055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3.2617248611114658</v>
          </cell>
          <cell r="F120">
            <v>0</v>
          </cell>
          <cell r="G120">
            <v>2.9268214825192014</v>
          </cell>
          <cell r="H120">
            <v>0</v>
          </cell>
          <cell r="I120">
            <v>0.15132300458366774</v>
          </cell>
          <cell r="J120">
            <v>0</v>
          </cell>
          <cell r="K120">
            <v>6.0288319739728475</v>
          </cell>
          <cell r="L120">
            <v>0</v>
          </cell>
          <cell r="M120">
            <v>2.8280632429346735</v>
          </cell>
          <cell r="N120">
            <v>0</v>
          </cell>
          <cell r="O120">
            <v>17.308775447241363</v>
          </cell>
          <cell r="P120">
            <v>0</v>
          </cell>
          <cell r="Q120">
            <v>4.6145217973092496</v>
          </cell>
          <cell r="R120">
            <v>0</v>
          </cell>
          <cell r="S120">
            <v>53.463978545675204</v>
          </cell>
          <cell r="T120">
            <v>0</v>
          </cell>
          <cell r="U120">
            <v>55.707043655458776</v>
          </cell>
          <cell r="V120">
            <v>0</v>
          </cell>
          <cell r="W120">
            <v>58.76253112457929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0.38319331968437503</v>
          </cell>
          <cell r="G121">
            <v>0.48798989715856367</v>
          </cell>
          <cell r="H121">
            <v>1.1818927003538513</v>
          </cell>
          <cell r="I121">
            <v>1.5421338473395876</v>
          </cell>
          <cell r="J121">
            <v>1.4026675008140306</v>
          </cell>
          <cell r="K121">
            <v>0.89284099369233594</v>
          </cell>
          <cell r="L121">
            <v>1.6628272567038032</v>
          </cell>
          <cell r="M121">
            <v>1.0022979909156129</v>
          </cell>
          <cell r="N121">
            <v>3.4107823592686151</v>
          </cell>
          <cell r="O121">
            <v>6.0594651753366264</v>
          </cell>
          <cell r="P121">
            <v>21.456467198897933</v>
          </cell>
          <cell r="Q121">
            <v>47.938849766932705</v>
          </cell>
          <cell r="R121">
            <v>17.445555707770787</v>
          </cell>
          <cell r="S121">
            <v>118.11674944689369</v>
          </cell>
          <cell r="T121">
            <v>18.474654658257514</v>
          </cell>
          <cell r="U121">
            <v>123.07230207826078</v>
          </cell>
          <cell r="V121">
            <v>20.705873847133532</v>
          </cell>
          <cell r="W121">
            <v>129.82272091437312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4.2757141742746169E-2</v>
          </cell>
          <cell r="I122">
            <v>0</v>
          </cell>
          <cell r="J122">
            <v>0.15452357615394577</v>
          </cell>
          <cell r="K122">
            <v>9.1558449254742977E-3</v>
          </cell>
          <cell r="L122">
            <v>6.1964586232570874E-2</v>
          </cell>
          <cell r="M122">
            <v>0.25614169668444775</v>
          </cell>
          <cell r="N122">
            <v>5.0982932677270026E-2</v>
          </cell>
          <cell r="O122">
            <v>0.12537814225456387</v>
          </cell>
          <cell r="P122">
            <v>2.480322611937302E-2</v>
          </cell>
          <cell r="Q122">
            <v>1.8875097308648208E-2</v>
          </cell>
          <cell r="R122">
            <v>0</v>
          </cell>
          <cell r="S122">
            <v>0.49461400483296997</v>
          </cell>
          <cell r="T122">
            <v>0</v>
          </cell>
          <cell r="U122">
            <v>0.51536538636555318</v>
          </cell>
          <cell r="V122">
            <v>0</v>
          </cell>
          <cell r="W122">
            <v>0.54363277190117221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2.3138285138054633E-4</v>
          </cell>
          <cell r="I123">
            <v>0</v>
          </cell>
          <cell r="J123">
            <v>8.3621365223938819E-4</v>
          </cell>
          <cell r="K123">
            <v>0</v>
          </cell>
          <cell r="L123">
            <v>3.353250957084939E-4</v>
          </cell>
          <cell r="M123">
            <v>0.14090422387184284</v>
          </cell>
          <cell r="N123">
            <v>2.7589721515027324E-4</v>
          </cell>
          <cell r="O123">
            <v>0</v>
          </cell>
          <cell r="P123">
            <v>1.3422415411831434E-4</v>
          </cell>
          <cell r="Q123">
            <v>0</v>
          </cell>
          <cell r="R123">
            <v>0</v>
          </cell>
          <cell r="S123">
            <v>0.95552324152953749</v>
          </cell>
          <cell r="T123">
            <v>0</v>
          </cell>
          <cell r="U123">
            <v>0.99561193120367253</v>
          </cell>
          <cell r="V123">
            <v>0</v>
          </cell>
          <cell r="W123">
            <v>1.0502204614770541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1161.5519182367855</v>
          </cell>
        </row>
      </sheetData>
      <sheetData sheetId="15"/>
      <sheetData sheetId="1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137504.70690796871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23.5</v>
          </cell>
        </row>
      </sheetData>
      <sheetData sheetId="10"/>
      <sheetData sheetId="11"/>
      <sheetData sheetId="12"/>
      <sheetData sheetId="13">
        <row r="86">
          <cell r="X86">
            <v>6493.703070765042</v>
          </cell>
        </row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  <cell r="B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>
        <row r="84">
          <cell r="X84">
            <v>5391.4962616637831</v>
          </cell>
        </row>
      </sheetData>
      <sheetData sheetId="15"/>
      <sheetData sheetId="1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0">
          <cell r="B110">
            <v>1</v>
          </cell>
        </row>
        <row r="111">
          <cell r="A111" t="str">
            <v>Prey age/halfyear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84">
          <cell r="C484">
            <v>57.345188489835756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H3">
            <v>53342.217824746316</v>
          </cell>
        </row>
      </sheetData>
      <sheetData sheetId="7">
        <row r="2">
          <cell r="B2">
            <v>1.6865487453722745E-2</v>
          </cell>
        </row>
      </sheetData>
      <sheetData sheetId="8">
        <row r="2">
          <cell r="B2">
            <v>0.05</v>
          </cell>
        </row>
      </sheetData>
      <sheetData sheetId="9">
        <row r="270">
          <cell r="C270">
            <v>0.8</v>
          </cell>
        </row>
      </sheetData>
      <sheetData sheetId="10">
        <row r="2">
          <cell r="I2">
            <v>1.6413851131434072E-2</v>
          </cell>
        </row>
      </sheetData>
      <sheetData sheetId="11" refreshError="1"/>
      <sheetData sheetId="12">
        <row r="2">
          <cell r="B2">
            <v>20.75</v>
          </cell>
        </row>
      </sheetData>
      <sheetData sheetId="13" refreshError="1">
        <row r="120">
          <cell r="B120">
            <v>0</v>
          </cell>
          <cell r="C120">
            <v>6.0871079098991178E-2</v>
          </cell>
          <cell r="D120">
            <v>0</v>
          </cell>
          <cell r="E120">
            <v>1.0686518089445005</v>
          </cell>
          <cell r="F120">
            <v>0</v>
          </cell>
          <cell r="G120">
            <v>2.0076933225076217</v>
          </cell>
          <cell r="H120">
            <v>0</v>
          </cell>
          <cell r="I120">
            <v>2.6115200535753664</v>
          </cell>
          <cell r="J120">
            <v>0</v>
          </cell>
          <cell r="K120">
            <v>10.660775146365031</v>
          </cell>
          <cell r="L120">
            <v>0</v>
          </cell>
          <cell r="M120">
            <v>5.7286066862486065</v>
          </cell>
          <cell r="N120">
            <v>0</v>
          </cell>
          <cell r="O120">
            <v>10.33179291716727</v>
          </cell>
          <cell r="P120">
            <v>0</v>
          </cell>
          <cell r="Q120">
            <v>4.1567135667694881</v>
          </cell>
          <cell r="R120">
            <v>0</v>
          </cell>
          <cell r="S120">
            <v>34.8021767036673</v>
          </cell>
          <cell r="T120">
            <v>0</v>
          </cell>
          <cell r="U120">
            <v>39.133376349363793</v>
          </cell>
          <cell r="V120">
            <v>0</v>
          </cell>
          <cell r="W120">
            <v>36.957627180152379</v>
          </cell>
        </row>
        <row r="121">
          <cell r="B121">
            <v>0</v>
          </cell>
          <cell r="C121">
            <v>8.4753512046920734E-2</v>
          </cell>
          <cell r="D121">
            <v>0.27162257828133279</v>
          </cell>
          <cell r="E121">
            <v>0.28841808623691628</v>
          </cell>
          <cell r="F121">
            <v>0.6046416179863785</v>
          </cell>
          <cell r="G121">
            <v>0.7101152370658329</v>
          </cell>
          <cell r="H121">
            <v>0.98723358692894281</v>
          </cell>
          <cell r="I121">
            <v>0.50393516793818816</v>
          </cell>
          <cell r="J121">
            <v>9.033442178358958E-2</v>
          </cell>
          <cell r="K121">
            <v>0.62244737493305968</v>
          </cell>
          <cell r="L121">
            <v>0.59181178537873391</v>
          </cell>
          <cell r="M121">
            <v>1.0692404787541792</v>
          </cell>
          <cell r="N121">
            <v>1.0486295189496508</v>
          </cell>
          <cell r="O121">
            <v>1.5465272914708343</v>
          </cell>
          <cell r="P121">
            <v>4.0561204050385902</v>
          </cell>
          <cell r="Q121">
            <v>4.0201780262954285</v>
          </cell>
          <cell r="R121">
            <v>8.0207664661326774</v>
          </cell>
          <cell r="S121">
            <v>2.5606824155174164</v>
          </cell>
          <cell r="T121">
            <v>8.8252009683428216</v>
          </cell>
          <cell r="U121">
            <v>2.8793644009939618</v>
          </cell>
          <cell r="V121">
            <v>8.8229668690912213</v>
          </cell>
          <cell r="W121">
            <v>2.7192766373573498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4.6305797057812105E-2</v>
          </cell>
          <cell r="G122">
            <v>0</v>
          </cell>
          <cell r="H122">
            <v>0.24715321800119583</v>
          </cell>
          <cell r="I122">
            <v>9.4323958765995072E-2</v>
          </cell>
          <cell r="J122">
            <v>0.13424818627133472</v>
          </cell>
          <cell r="K122">
            <v>0.24088716246416239</v>
          </cell>
          <cell r="L122">
            <v>0.85496396088437965</v>
          </cell>
          <cell r="M122">
            <v>0.3611022518991408</v>
          </cell>
          <cell r="N122">
            <v>0.60485073255370392</v>
          </cell>
          <cell r="O122">
            <v>0.81351161814943118</v>
          </cell>
          <cell r="P122">
            <v>0.31323191416831464</v>
          </cell>
          <cell r="Q122">
            <v>2.4510280223673764</v>
          </cell>
          <cell r="R122">
            <v>0.62489679314758761</v>
          </cell>
          <cell r="S122">
            <v>1.936098163575048</v>
          </cell>
          <cell r="T122">
            <v>0.68757017266199827</v>
          </cell>
          <cell r="U122">
            <v>2.1770494049732974</v>
          </cell>
          <cell r="V122">
            <v>0.68739611430189107</v>
          </cell>
          <cell r="W122">
            <v>2.0560091606581694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4.0119349056656658E-4</v>
          </cell>
          <cell r="J123">
            <v>5.3474459836203442E-3</v>
          </cell>
          <cell r="K123">
            <v>0</v>
          </cell>
          <cell r="L123">
            <v>1.0082697028494781E-2</v>
          </cell>
          <cell r="M123">
            <v>1.4833003217138645E-2</v>
          </cell>
          <cell r="N123">
            <v>8.9506877635929682E-2</v>
          </cell>
          <cell r="O123">
            <v>2.2487039762957201E-2</v>
          </cell>
          <cell r="P123">
            <v>0.119687320754902</v>
          </cell>
          <cell r="Q123">
            <v>0.21839582285658324</v>
          </cell>
          <cell r="R123">
            <v>0.48986903692316602</v>
          </cell>
          <cell r="S123">
            <v>0.15928775208690699</v>
          </cell>
          <cell r="T123">
            <v>0.53899994685919028</v>
          </cell>
          <cell r="U123">
            <v>0.17911142752183754</v>
          </cell>
          <cell r="V123">
            <v>0.53886349904545661</v>
          </cell>
          <cell r="W123">
            <v>0.16915313677411764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1.1866402573710915E-3</v>
          </cell>
          <cell r="N124">
            <v>4.5774539905474348E-4</v>
          </cell>
          <cell r="O124">
            <v>7.8769075018228409E-3</v>
          </cell>
          <cell r="P124">
            <v>0.15780791767162072</v>
          </cell>
          <cell r="Q124">
            <v>0.11185260453648718</v>
          </cell>
          <cell r="R124">
            <v>0.64589308341987384</v>
          </cell>
          <cell r="S124">
            <v>0.27229745878836309</v>
          </cell>
          <cell r="T124">
            <v>0.71067226421708773</v>
          </cell>
          <cell r="U124">
            <v>0.30618541548343775</v>
          </cell>
          <cell r="V124">
            <v>0.71049235756348106</v>
          </cell>
          <cell r="W124">
            <v>0.28916202712523964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0.19340710690712318</v>
          </cell>
          <cell r="T125">
            <v>0</v>
          </cell>
          <cell r="U125">
            <v>0.21747700345537685</v>
          </cell>
          <cell r="V125">
            <v>0</v>
          </cell>
          <cell r="W125">
            <v>0.20538565193573424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3.2957264854128615E-2</v>
          </cell>
          <cell r="T126">
            <v>0</v>
          </cell>
          <cell r="U126">
            <v>3.7058861575355692E-2</v>
          </cell>
          <cell r="V126">
            <v>0</v>
          </cell>
          <cell r="W126">
            <v>3.4998451899362779E-2</v>
          </cell>
        </row>
      </sheetData>
      <sheetData sheetId="14" refreshError="1"/>
      <sheetData sheetId="15" refreshError="1"/>
      <sheetData sheetId="16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212844.43848094865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25.2</v>
          </cell>
        </row>
      </sheetData>
      <sheetData sheetId="10"/>
      <sheetData sheetId="11"/>
      <sheetData sheetId="12"/>
      <sheetData sheetId="13">
        <row r="86">
          <cell r="X86">
            <v>2463.022320467845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2.0976221243953455</v>
          </cell>
          <cell r="F120">
            <v>0</v>
          </cell>
          <cell r="G120">
            <v>0.53408900622388789</v>
          </cell>
          <cell r="H120">
            <v>0</v>
          </cell>
          <cell r="I120">
            <v>0.68560614986708812</v>
          </cell>
          <cell r="J120">
            <v>0</v>
          </cell>
          <cell r="K120">
            <v>2.1077996766305764</v>
          </cell>
          <cell r="L120">
            <v>0</v>
          </cell>
          <cell r="M120">
            <v>4.5290081031500076E-2</v>
          </cell>
          <cell r="N120">
            <v>0</v>
          </cell>
          <cell r="O120">
            <v>3.6525483241416405</v>
          </cell>
          <cell r="P120">
            <v>0</v>
          </cell>
          <cell r="Q120">
            <v>0.66118964748070153</v>
          </cell>
          <cell r="R120">
            <v>0</v>
          </cell>
          <cell r="S120">
            <v>10.918835405791285</v>
          </cell>
          <cell r="T120">
            <v>0</v>
          </cell>
          <cell r="U120">
            <v>11.624631754869617</v>
          </cell>
          <cell r="V120">
            <v>0</v>
          </cell>
          <cell r="W120">
            <v>12.029776895230706</v>
          </cell>
        </row>
        <row r="121">
          <cell r="B121">
            <v>0</v>
          </cell>
          <cell r="C121">
            <v>0</v>
          </cell>
          <cell r="D121">
            <v>1.0915617962063047</v>
          </cell>
          <cell r="E121">
            <v>0</v>
          </cell>
          <cell r="F121">
            <v>0.44739725517605211</v>
          </cell>
          <cell r="G121">
            <v>0.96246385465041473</v>
          </cell>
          <cell r="H121">
            <v>0.37555991282748136</v>
          </cell>
          <cell r="I121">
            <v>3.0335125240610008</v>
          </cell>
          <cell r="J121">
            <v>0.30747453374787692</v>
          </cell>
          <cell r="K121">
            <v>0.95942328384982767</v>
          </cell>
          <cell r="L121">
            <v>4.5943477541055364E-2</v>
          </cell>
          <cell r="M121">
            <v>0.93206178279145102</v>
          </cell>
          <cell r="N121">
            <v>0.10189129586305309</v>
          </cell>
          <cell r="O121">
            <v>3.0587527902612086</v>
          </cell>
          <cell r="P121">
            <v>13.340649742868489</v>
          </cell>
          <cell r="Q121">
            <v>2.5174691912261533</v>
          </cell>
          <cell r="R121">
            <v>9.022385765054274</v>
          </cell>
          <cell r="S121">
            <v>0.25212805649658332</v>
          </cell>
          <cell r="T121">
            <v>9.7847164534691249</v>
          </cell>
          <cell r="U121">
            <v>0.26842567938053291</v>
          </cell>
          <cell r="V121">
            <v>10.769680589744441</v>
          </cell>
          <cell r="W121">
            <v>0.27778093138699678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1.0000776613037532E-2</v>
          </cell>
          <cell r="H122">
            <v>0</v>
          </cell>
          <cell r="I122">
            <v>1.7213241709399668E-2</v>
          </cell>
          <cell r="J122">
            <v>0</v>
          </cell>
          <cell r="K122">
            <v>0.17250899774076983</v>
          </cell>
          <cell r="L122">
            <v>0.18288389585299966</v>
          </cell>
          <cell r="M122">
            <v>0.22641542858050057</v>
          </cell>
          <cell r="N122">
            <v>0.11775181157190338</v>
          </cell>
          <cell r="O122">
            <v>0.22195333792452465</v>
          </cell>
          <cell r="P122">
            <v>0</v>
          </cell>
          <cell r="Q122">
            <v>1.0608527607910581</v>
          </cell>
          <cell r="R122">
            <v>1.2733763536099536</v>
          </cell>
          <cell r="S122">
            <v>0.10195764001153051</v>
          </cell>
          <cell r="T122">
            <v>1.3809680591229834</v>
          </cell>
          <cell r="U122">
            <v>0.10854820827328973</v>
          </cell>
          <cell r="V122">
            <v>1.519981184137517</v>
          </cell>
          <cell r="W122">
            <v>0.11233136287157663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1.4135814399108909E-2</v>
          </cell>
          <cell r="L123">
            <v>3.9272214055162666E-2</v>
          </cell>
          <cell r="M123">
            <v>0.22132522020025128</v>
          </cell>
          <cell r="N123">
            <v>0.56987253219851042</v>
          </cell>
          <cell r="O123">
            <v>0</v>
          </cell>
          <cell r="P123">
            <v>0</v>
          </cell>
          <cell r="Q123">
            <v>1.5117780640738087E-2</v>
          </cell>
          <cell r="R123">
            <v>3.4021845755081337</v>
          </cell>
          <cell r="S123">
            <v>0.84189966920055936</v>
          </cell>
          <cell r="T123">
            <v>3.6896462045161802</v>
          </cell>
          <cell r="U123">
            <v>0.8963202819059074</v>
          </cell>
          <cell r="V123">
            <v>4.0610590302505747</v>
          </cell>
          <cell r="W123">
            <v>0.92755910426852906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1.0165307975912349E-2</v>
          </cell>
          <cell r="N124">
            <v>2.965751214801941E-2</v>
          </cell>
          <cell r="O124">
            <v>0</v>
          </cell>
          <cell r="P124">
            <v>2.2749681930507151E-2</v>
          </cell>
          <cell r="Q124">
            <v>0</v>
          </cell>
          <cell r="R124">
            <v>2.4936334329134141E-2</v>
          </cell>
          <cell r="S124">
            <v>0.25130100625566359</v>
          </cell>
          <cell r="T124">
            <v>2.7043286238605874E-2</v>
          </cell>
          <cell r="U124">
            <v>0.26754516839779857</v>
          </cell>
          <cell r="V124">
            <v>2.9765558999265241E-2</v>
          </cell>
          <cell r="W124">
            <v>0.27686973257231973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3.8951781725208657E-3</v>
          </cell>
          <cell r="O125">
            <v>0</v>
          </cell>
          <cell r="P125">
            <v>0.19066567137196913</v>
          </cell>
          <cell r="Q125">
            <v>0</v>
          </cell>
          <cell r="R125">
            <v>0.20899206155689104</v>
          </cell>
          <cell r="S125">
            <v>0.11672369816448236</v>
          </cell>
          <cell r="T125">
            <v>0.22665047988533249</v>
          </cell>
          <cell r="U125">
            <v>0.12426874825029254</v>
          </cell>
          <cell r="V125">
            <v>0.24946591814746966</v>
          </cell>
          <cell r="W125">
            <v>0.12859979980650818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2.0967771519147915E-2</v>
          </cell>
          <cell r="Q126">
            <v>0</v>
          </cell>
          <cell r="R126">
            <v>2.2983150372630871E-2</v>
          </cell>
          <cell r="S126">
            <v>2.5332613957835372E-3</v>
          </cell>
          <cell r="T126">
            <v>2.4925071423421184E-2</v>
          </cell>
          <cell r="U126">
            <v>2.6970120686306393E-3</v>
          </cell>
          <cell r="V126">
            <v>2.7434117195255115E-2</v>
          </cell>
          <cell r="W126">
            <v>2.7910091393458635E-3</v>
          </cell>
        </row>
      </sheetData>
      <sheetData sheetId="14">
        <row r="84">
          <cell r="X84">
            <v>7541.3075088852684</v>
          </cell>
        </row>
      </sheetData>
      <sheetData sheetId="15"/>
      <sheetData sheetId="1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130137.13182772731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4.8</v>
          </cell>
        </row>
      </sheetData>
      <sheetData sheetId="10"/>
      <sheetData sheetId="11"/>
      <sheetData sheetId="12"/>
      <sheetData sheetId="13">
        <row r="86">
          <cell r="X86">
            <v>3610.840166570511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1.8491986317183138</v>
          </cell>
          <cell r="F120">
            <v>0</v>
          </cell>
          <cell r="G120">
            <v>3.3916054805328645E-2</v>
          </cell>
          <cell r="H120">
            <v>0</v>
          </cell>
          <cell r="I120">
            <v>0.74154091862868521</v>
          </cell>
          <cell r="J120">
            <v>0</v>
          </cell>
          <cell r="K120">
            <v>2.0594871273555326</v>
          </cell>
          <cell r="L120">
            <v>0</v>
          </cell>
          <cell r="M120">
            <v>0</v>
          </cell>
          <cell r="N120">
            <v>0</v>
          </cell>
          <cell r="O120">
            <v>1.8623087868155235</v>
          </cell>
          <cell r="P120">
            <v>0</v>
          </cell>
          <cell r="Q120">
            <v>0.36551689238102647</v>
          </cell>
          <cell r="R120">
            <v>0</v>
          </cell>
          <cell r="S120">
            <v>29.215580823542293</v>
          </cell>
          <cell r="T120">
            <v>0</v>
          </cell>
          <cell r="U120">
            <v>31.104083536068046</v>
          </cell>
          <cell r="V120">
            <v>0</v>
          </cell>
          <cell r="W120">
            <v>32.188132352044043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3.5318346174796213E-2</v>
          </cell>
          <cell r="H121">
            <v>1.1452417412704039</v>
          </cell>
          <cell r="I121">
            <v>0.77220062938421441</v>
          </cell>
          <cell r="J121">
            <v>3.1641085325576475</v>
          </cell>
          <cell r="K121">
            <v>2.1446385708473175</v>
          </cell>
          <cell r="L121">
            <v>1.7221053091368017</v>
          </cell>
          <cell r="M121">
            <v>0.2639949209620141</v>
          </cell>
          <cell r="N121">
            <v>1.2984212968945179</v>
          </cell>
          <cell r="O121">
            <v>2.4953851958353406</v>
          </cell>
          <cell r="P121">
            <v>0</v>
          </cell>
          <cell r="Q121">
            <v>0.7596057155896162</v>
          </cell>
          <cell r="R121">
            <v>0</v>
          </cell>
          <cell r="S121">
            <v>31.371715591537104</v>
          </cell>
          <cell r="T121">
            <v>0</v>
          </cell>
          <cell r="U121">
            <v>33.399591413997676</v>
          </cell>
          <cell r="V121">
            <v>0</v>
          </cell>
          <cell r="W121">
            <v>34.563643956630578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1.021334178835041E-2</v>
          </cell>
          <cell r="I122">
            <v>0</v>
          </cell>
          <cell r="J122">
            <v>5.6366846234330935E-2</v>
          </cell>
          <cell r="K122">
            <v>0</v>
          </cell>
          <cell r="L122">
            <v>3.0678355107172827E-2</v>
          </cell>
          <cell r="M122">
            <v>0.44695510249186932</v>
          </cell>
          <cell r="N122">
            <v>2.3130658394411582E-2</v>
          </cell>
          <cell r="O122">
            <v>1.2686540519567397</v>
          </cell>
          <cell r="P122">
            <v>2.5187857133349991E-3</v>
          </cell>
          <cell r="Q122">
            <v>1.3009359198959864</v>
          </cell>
          <cell r="R122">
            <v>4.2862730454185907E-4</v>
          </cell>
          <cell r="S122">
            <v>0.11908159611656233</v>
          </cell>
          <cell r="T122">
            <v>4.6484341817894101E-4</v>
          </cell>
          <cell r="U122">
            <v>0.12677906133679193</v>
          </cell>
          <cell r="V122">
            <v>5.1163619935632061E-4</v>
          </cell>
          <cell r="W122">
            <v>0.13119760307499578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2.0590357498377065E-3</v>
          </cell>
          <cell r="N123">
            <v>0</v>
          </cell>
          <cell r="O123">
            <v>2.385166772815828E-2</v>
          </cell>
          <cell r="P123">
            <v>0.26901399971423173</v>
          </cell>
          <cell r="Q123">
            <v>4.5882491457415499E-2</v>
          </cell>
          <cell r="R123">
            <v>4.5778703988623007E-2</v>
          </cell>
          <cell r="S123">
            <v>0</v>
          </cell>
          <cell r="T123">
            <v>4.9646695430704366E-2</v>
          </cell>
          <cell r="U123">
            <v>0</v>
          </cell>
          <cell r="V123">
            <v>5.4644307238503879E-2</v>
          </cell>
          <cell r="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0.12621205632905011</v>
          </cell>
          <cell r="Q124">
            <v>0</v>
          </cell>
          <cell r="R124">
            <v>2.1477783210616053E-2</v>
          </cell>
          <cell r="S124">
            <v>0</v>
          </cell>
          <cell r="T124">
            <v>2.3292510898717221E-2</v>
          </cell>
          <cell r="U124">
            <v>0</v>
          </cell>
          <cell r="V124">
            <v>2.5637217358852236E-2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4.6638268920951367E-3</v>
          </cell>
          <cell r="Q125">
            <v>0</v>
          </cell>
          <cell r="R125">
            <v>7.9365367963824896E-4</v>
          </cell>
          <cell r="S125">
            <v>0</v>
          </cell>
          <cell r="T125">
            <v>8.6071205773431854E-4</v>
          </cell>
          <cell r="U125">
            <v>0</v>
          </cell>
          <cell r="V125">
            <v>9.4735437512384905E-4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13601.935394533168</v>
          </cell>
        </row>
      </sheetData>
      <sheetData sheetId="15"/>
      <sheetData sheetId="16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Ark1"/>
      <sheetName val="Ark2"/>
      <sheetName val="Ark3"/>
      <sheetName val="Ark4"/>
    </sheetNames>
    <sheetDataSet>
      <sheetData sheetId="0">
        <row r="433">
          <cell r="L433">
            <v>162564.2253777539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8.1</v>
          </cell>
        </row>
      </sheetData>
      <sheetData sheetId="10"/>
      <sheetData sheetId="11"/>
      <sheetData sheetId="12"/>
      <sheetData sheetId="13">
        <row r="86">
          <cell r="X86">
            <v>2364.2384459360642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0.35507234896451378</v>
          </cell>
          <cell r="H120">
            <v>0</v>
          </cell>
          <cell r="I120">
            <v>5.0607865649422568</v>
          </cell>
          <cell r="J120">
            <v>0</v>
          </cell>
          <cell r="K120">
            <v>0.47362783447977652</v>
          </cell>
          <cell r="L120">
            <v>0</v>
          </cell>
          <cell r="M120">
            <v>0</v>
          </cell>
          <cell r="N120">
            <v>0</v>
          </cell>
          <cell r="O120">
            <v>0.48217202975142998</v>
          </cell>
          <cell r="P120">
            <v>0</v>
          </cell>
          <cell r="Q120">
            <v>0</v>
          </cell>
          <cell r="R120">
            <v>0</v>
          </cell>
          <cell r="S120">
            <v>9.7738871419693618E-2</v>
          </cell>
          <cell r="T120">
            <v>0</v>
          </cell>
          <cell r="U120">
            <v>0.10069945528549658</v>
          </cell>
          <cell r="V120">
            <v>0</v>
          </cell>
          <cell r="W120">
            <v>0.1048802434139694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2.8468179921526796E-2</v>
          </cell>
          <cell r="H121">
            <v>0.12886638998927713</v>
          </cell>
          <cell r="I121">
            <v>0.33453883615758356</v>
          </cell>
          <cell r="J121">
            <v>0.95125998725236138</v>
          </cell>
          <cell r="K121">
            <v>0.65885867806345821</v>
          </cell>
          <cell r="L121">
            <v>7.7045775298079029</v>
          </cell>
          <cell r="M121">
            <v>5.4149263168691168E-2</v>
          </cell>
          <cell r="N121">
            <v>9.2804842046060165E-3</v>
          </cell>
          <cell r="O121">
            <v>0.57870122297276616</v>
          </cell>
          <cell r="P121">
            <v>1.0708343953638992</v>
          </cell>
          <cell r="Q121">
            <v>7.4169519501004463E-2</v>
          </cell>
          <cell r="R121">
            <v>0.78149057268344735</v>
          </cell>
          <cell r="S121">
            <v>0.57748295985675924</v>
          </cell>
          <cell r="T121">
            <v>0.83613663860555398</v>
          </cell>
          <cell r="U121">
            <v>0.59497535268772039</v>
          </cell>
          <cell r="V121">
            <v>0.88628635509149367</v>
          </cell>
          <cell r="W121">
            <v>0.61967723299281674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0.10728505711888477</v>
          </cell>
          <cell r="I122">
            <v>0</v>
          </cell>
          <cell r="J122">
            <v>4.7733842520157029E-3</v>
          </cell>
          <cell r="K122">
            <v>9.8970100342773426E-2</v>
          </cell>
          <cell r="L122">
            <v>3.8661259321383055E-2</v>
          </cell>
          <cell r="M122">
            <v>0.11511656474406311</v>
          </cell>
          <cell r="N122">
            <v>0.26229486498121835</v>
          </cell>
          <cell r="O122">
            <v>0.42819182145537726</v>
          </cell>
          <cell r="P122">
            <v>1.7334825955504707</v>
          </cell>
          <cell r="Q122">
            <v>0.47119350990582892</v>
          </cell>
          <cell r="R122">
            <v>0.42001812063965682</v>
          </cell>
          <cell r="S122">
            <v>2.7071673727916186</v>
          </cell>
          <cell r="T122">
            <v>0.44938806918572982</v>
          </cell>
          <cell r="U122">
            <v>2.7891695069425166</v>
          </cell>
          <cell r="V122">
            <v>0.4763414201349398</v>
          </cell>
          <cell r="W122">
            <v>2.9049688102243798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1.1121476860855746E-3</v>
          </cell>
          <cell r="I123">
            <v>0</v>
          </cell>
          <cell r="J123">
            <v>0</v>
          </cell>
          <cell r="K123">
            <v>2.0087057795994102E-3</v>
          </cell>
          <cell r="L123">
            <v>0</v>
          </cell>
          <cell r="M123">
            <v>8.4109600197488629E-2</v>
          </cell>
          <cell r="N123">
            <v>3.6241496857388644E-2</v>
          </cell>
          <cell r="O123">
            <v>0.22964343375793472</v>
          </cell>
          <cell r="P123">
            <v>0.49405581449564939</v>
          </cell>
          <cell r="Q123">
            <v>1.0746614395254799</v>
          </cell>
          <cell r="R123">
            <v>0.95302508913810979</v>
          </cell>
          <cell r="S123">
            <v>1.4427719101779748</v>
          </cell>
          <cell r="T123">
            <v>1.0196657802313318</v>
          </cell>
          <cell r="U123">
            <v>1.4864745555764978</v>
          </cell>
          <cell r="V123">
            <v>1.0808231885160544</v>
          </cell>
          <cell r="W123">
            <v>1.5481892407017723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2.3239952394248906E-3</v>
          </cell>
          <cell r="N124">
            <v>0</v>
          </cell>
          <cell r="O124">
            <v>5.9354193356245359E-3</v>
          </cell>
          <cell r="P124">
            <v>1.2163006711466398E-2</v>
          </cell>
          <cell r="Q124">
            <v>3.0065099286676913E-2</v>
          </cell>
          <cell r="R124">
            <v>0</v>
          </cell>
          <cell r="S124">
            <v>0.1988504063688474</v>
          </cell>
          <cell r="T124">
            <v>0</v>
          </cell>
          <cell r="U124">
            <v>0.20487373461330835</v>
          </cell>
          <cell r="V124">
            <v>0</v>
          </cell>
          <cell r="W124">
            <v>0.21337957682545161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3.8279351293702823E-4</v>
          </cell>
          <cell r="Q125">
            <v>0</v>
          </cell>
          <cell r="R125">
            <v>0</v>
          </cell>
          <cell r="S125">
            <v>1.1254611183863634E-2</v>
          </cell>
          <cell r="T125">
            <v>0</v>
          </cell>
          <cell r="U125">
            <v>1.1595521814433067E-2</v>
          </cell>
          <cell r="V125">
            <v>0</v>
          </cell>
          <cell r="W125">
            <v>1.2076938717908726E-2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1301.1470598127103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Ark1"/>
      <sheetName val="Ark2"/>
      <sheetName val="Ark3"/>
      <sheetName val="Ark4"/>
    </sheetNames>
    <sheetDataSet>
      <sheetData sheetId="0">
        <row r="433">
          <cell r="L433">
            <v>215731.47106785479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4.8</v>
          </cell>
        </row>
      </sheetData>
      <sheetData sheetId="10"/>
      <sheetData sheetId="11"/>
      <sheetData sheetId="12"/>
      <sheetData sheetId="13">
        <row r="86">
          <cell r="X86">
            <v>16475.772197994254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5.0956511853144226</v>
          </cell>
          <cell r="F120">
            <v>0</v>
          </cell>
          <cell r="G120">
            <v>4.6191780694156845</v>
          </cell>
          <cell r="H120">
            <v>0</v>
          </cell>
          <cell r="I120">
            <v>4.3986513752977254</v>
          </cell>
          <cell r="J120">
            <v>0</v>
          </cell>
          <cell r="K120">
            <v>13.063500765985014</v>
          </cell>
          <cell r="L120">
            <v>0</v>
          </cell>
          <cell r="M120">
            <v>1.6462524099448363</v>
          </cell>
          <cell r="N120">
            <v>0</v>
          </cell>
          <cell r="O120">
            <v>0.15899834041803143</v>
          </cell>
          <cell r="P120">
            <v>0</v>
          </cell>
          <cell r="Q120">
            <v>5.5936609992884394</v>
          </cell>
          <cell r="R120">
            <v>0</v>
          </cell>
          <cell r="S120">
            <v>2.2457072163135505</v>
          </cell>
          <cell r="T120">
            <v>0</v>
          </cell>
          <cell r="U120">
            <v>2.2948301517258036</v>
          </cell>
          <cell r="V120">
            <v>0</v>
          </cell>
          <cell r="W120">
            <v>2.3279576522946552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0.28690988921270094</v>
          </cell>
          <cell r="F121">
            <v>0</v>
          </cell>
          <cell r="G121">
            <v>0.25983900695431655</v>
          </cell>
          <cell r="H121">
            <v>0</v>
          </cell>
          <cell r="I121">
            <v>0.20297307002593798</v>
          </cell>
          <cell r="J121">
            <v>0</v>
          </cell>
          <cell r="K121">
            <v>0.31679492748041083</v>
          </cell>
          <cell r="L121">
            <v>0.15255346935342834</v>
          </cell>
          <cell r="M121">
            <v>0.24338072715040693</v>
          </cell>
          <cell r="N121">
            <v>0</v>
          </cell>
          <cell r="O121">
            <v>5.7784175802295237E-2</v>
          </cell>
          <cell r="P121">
            <v>0</v>
          </cell>
          <cell r="Q121">
            <v>0.21789346758350581</v>
          </cell>
          <cell r="R121">
            <v>4.9499782959124047E-3</v>
          </cell>
          <cell r="S121">
            <v>0.16335042866823601</v>
          </cell>
          <cell r="T121">
            <v>5.2054945923045914E-3</v>
          </cell>
          <cell r="U121">
            <v>0.16692358036795132</v>
          </cell>
          <cell r="V121">
            <v>5.2744950764623761E-3</v>
          </cell>
          <cell r="W121">
            <v>0.16933324062077457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1.4181813419741706E-2</v>
          </cell>
          <cell r="H122">
            <v>0</v>
          </cell>
          <cell r="I122">
            <v>0</v>
          </cell>
          <cell r="J122">
            <v>1.2231241190865397E-2</v>
          </cell>
          <cell r="K122">
            <v>0</v>
          </cell>
          <cell r="L122">
            <v>0.15901630031344752</v>
          </cell>
          <cell r="M122">
            <v>8.1734097818495458E-2</v>
          </cell>
          <cell r="N122">
            <v>6.2559660885621343E-2</v>
          </cell>
          <cell r="O122">
            <v>0.17507250510431946</v>
          </cell>
          <cell r="P122">
            <v>1.1267968324019252E-3</v>
          </cell>
          <cell r="Q122">
            <v>0.25212427839039686</v>
          </cell>
          <cell r="R122">
            <v>0.1499990585368341</v>
          </cell>
          <cell r="S122">
            <v>1.4735124036512117</v>
          </cell>
          <cell r="T122">
            <v>0.15774196196154133</v>
          </cell>
          <cell r="U122">
            <v>1.505744234278062</v>
          </cell>
          <cell r="V122">
            <v>0.15983288176836152</v>
          </cell>
          <cell r="W122">
            <v>1.5274807200655083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3.814997703788367E-2</v>
          </cell>
          <cell r="K123">
            <v>0</v>
          </cell>
          <cell r="L123">
            <v>1.913096952582681E-2</v>
          </cell>
          <cell r="M123">
            <v>1.0012359757235374E-2</v>
          </cell>
          <cell r="N123">
            <v>0.48658758962155418</v>
          </cell>
          <cell r="O123">
            <v>0.45236604272255143</v>
          </cell>
          <cell r="P123">
            <v>0.3170888573176226</v>
          </cell>
          <cell r="Q123">
            <v>0.61373460697133608</v>
          </cell>
          <cell r="R123">
            <v>0.74360125725478587</v>
          </cell>
          <cell r="S123">
            <v>0.5582094590939225</v>
          </cell>
          <cell r="T123">
            <v>0.78198571631457925</v>
          </cell>
          <cell r="U123">
            <v>0.57041981626176053</v>
          </cell>
          <cell r="V123">
            <v>0.79235118535376392</v>
          </cell>
          <cell r="W123">
            <v>0.57865423081025535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1.0089332817391174E-4</v>
          </cell>
          <cell r="N124">
            <v>4.3116453171308043E-2</v>
          </cell>
          <cell r="O124">
            <v>0.1873434983093914</v>
          </cell>
          <cell r="P124">
            <v>0.29735287019973611</v>
          </cell>
          <cell r="Q124">
            <v>0.16852634874127953</v>
          </cell>
          <cell r="R124">
            <v>0.73324989123087991</v>
          </cell>
          <cell r="S124">
            <v>2.797482467066555E-2</v>
          </cell>
          <cell r="T124">
            <v>0.77110001608738754</v>
          </cell>
          <cell r="U124">
            <v>2.8586750168113989E-2</v>
          </cell>
          <cell r="V124">
            <v>0.78132119171261216</v>
          </cell>
          <cell r="W124">
            <v>2.8999420178460345E-2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1.3080346297693127E-3</v>
          </cell>
          <cell r="O125">
            <v>5.3509342914099456E-3</v>
          </cell>
          <cell r="P125">
            <v>6.6668502397478777E-2</v>
          </cell>
          <cell r="Q125">
            <v>4.387587145028282E-3</v>
          </cell>
          <cell r="R125">
            <v>0.16634685814606343</v>
          </cell>
          <cell r="S125">
            <v>0</v>
          </cell>
          <cell r="T125">
            <v>0.1749336297577809</v>
          </cell>
          <cell r="U125">
            <v>0</v>
          </cell>
          <cell r="V125">
            <v>0.17725243058155066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1539.5215160519865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Ark1"/>
      <sheetName val="Ark2"/>
      <sheetName val="Ark3"/>
      <sheetName val="Ark4"/>
    </sheetNames>
    <sheetDataSet>
      <sheetData sheetId="0">
        <row r="433">
          <cell r="L433">
            <v>359280.83002693753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9.3000000000000007</v>
          </cell>
        </row>
      </sheetData>
      <sheetData sheetId="10"/>
      <sheetData sheetId="11"/>
      <sheetData sheetId="12"/>
      <sheetData sheetId="13">
        <row r="86">
          <cell r="X86">
            <v>11158.545484774515</v>
          </cell>
        </row>
        <row r="120">
          <cell r="B120">
            <v>0</v>
          </cell>
          <cell r="C120">
            <v>1.0021413612702286</v>
          </cell>
          <cell r="D120">
            <v>0</v>
          </cell>
          <cell r="E120">
            <v>0.41132773519257049</v>
          </cell>
          <cell r="F120">
            <v>0</v>
          </cell>
          <cell r="G120">
            <v>3.5720099396776055</v>
          </cell>
          <cell r="H120">
            <v>0</v>
          </cell>
          <cell r="I120">
            <v>4.2438103038672947</v>
          </cell>
          <cell r="J120">
            <v>0</v>
          </cell>
          <cell r="K120">
            <v>3.4679116446588738</v>
          </cell>
          <cell r="L120">
            <v>0</v>
          </cell>
          <cell r="M120">
            <v>4.1700345671446488</v>
          </cell>
          <cell r="N120">
            <v>0</v>
          </cell>
          <cell r="O120">
            <v>11.933831337984479</v>
          </cell>
          <cell r="P120">
            <v>0</v>
          </cell>
          <cell r="Q120">
            <v>0.93536212151402065</v>
          </cell>
          <cell r="R120">
            <v>0</v>
          </cell>
          <cell r="S120">
            <v>3.0631502632900882</v>
          </cell>
          <cell r="T120">
            <v>0</v>
          </cell>
          <cell r="U120">
            <v>3.278341961653505</v>
          </cell>
          <cell r="V120">
            <v>0</v>
          </cell>
          <cell r="W120">
            <v>3.2835947759300423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0.51315317634061086</v>
          </cell>
          <cell r="F121">
            <v>1.1869421886487672</v>
          </cell>
          <cell r="G121">
            <v>0.59295221884548877</v>
          </cell>
          <cell r="H121">
            <v>0.97602487999322973</v>
          </cell>
          <cell r="I121">
            <v>1.0761944711487546</v>
          </cell>
          <cell r="J121">
            <v>3.0007141138568376</v>
          </cell>
          <cell r="K121">
            <v>0.76556118357965031</v>
          </cell>
          <cell r="L121">
            <v>0.3889364936831462</v>
          </cell>
          <cell r="M121">
            <v>1.6772570688974988</v>
          </cell>
          <cell r="N121">
            <v>0.14620945917211106</v>
          </cell>
          <cell r="O121">
            <v>1.7108833114703843</v>
          </cell>
          <cell r="P121">
            <v>78.511660196058529</v>
          </cell>
          <cell r="Q121">
            <v>1.9785763364328584</v>
          </cell>
          <cell r="R121">
            <v>24.769392096828962</v>
          </cell>
          <cell r="S121">
            <v>5.5002433762457281</v>
          </cell>
          <cell r="T121">
            <v>26.807295643179103</v>
          </cell>
          <cell r="U121">
            <v>5.8866451560510571</v>
          </cell>
          <cell r="V121">
            <v>26.987045288038455</v>
          </cell>
          <cell r="W121">
            <v>5.8960771964172869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3.3537335905341969E-3</v>
          </cell>
          <cell r="G122">
            <v>0</v>
          </cell>
          <cell r="H122">
            <v>0.12228980822763112</v>
          </cell>
          <cell r="I122">
            <v>1.9829326231715376E-3</v>
          </cell>
          <cell r="J122">
            <v>1.4967264898078419E-3</v>
          </cell>
          <cell r="K122">
            <v>1.85772596733863E-2</v>
          </cell>
          <cell r="L122">
            <v>1.360312066502236E-3</v>
          </cell>
          <cell r="M122">
            <v>4.7562506151406649E-2</v>
          </cell>
          <cell r="N122">
            <v>5.3557095498183376E-2</v>
          </cell>
          <cell r="O122">
            <v>0.11591694436946823</v>
          </cell>
          <cell r="P122">
            <v>1.3779815093854729E-2</v>
          </cell>
          <cell r="Q122">
            <v>0.10145679173709171</v>
          </cell>
          <cell r="R122">
            <v>0.57754920947380939</v>
          </cell>
          <cell r="S122">
            <v>0.21479557796712098</v>
          </cell>
          <cell r="T122">
            <v>0.62506711292405492</v>
          </cell>
          <cell r="U122">
            <v>0.22988534544527589</v>
          </cell>
          <cell r="V122">
            <v>0.62925834478335507</v>
          </cell>
          <cell r="W122">
            <v>0.23025368561193529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2.6820182722156066E-2</v>
          </cell>
          <cell r="L123">
            <v>0</v>
          </cell>
          <cell r="M123">
            <v>9.1751697709148428E-3</v>
          </cell>
          <cell r="N123">
            <v>0.27707438696113584</v>
          </cell>
          <cell r="O123">
            <v>1.7172036741873047E-2</v>
          </cell>
          <cell r="P123">
            <v>0</v>
          </cell>
          <cell r="Q123">
            <v>0.26274213894115667</v>
          </cell>
          <cell r="R123">
            <v>0</v>
          </cell>
          <cell r="S123">
            <v>1.1269548905054161</v>
          </cell>
          <cell r="T123">
            <v>0</v>
          </cell>
          <cell r="U123">
            <v>1.2061254554539145</v>
          </cell>
          <cell r="V123">
            <v>0</v>
          </cell>
          <cell r="W123">
            <v>1.2080580033960788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4.884283921484921E-3</v>
          </cell>
          <cell r="L124">
            <v>0</v>
          </cell>
          <cell r="M124">
            <v>3.5242458397975046E-4</v>
          </cell>
          <cell r="N124">
            <v>1.4350427621886627E-3</v>
          </cell>
          <cell r="O124">
            <v>6.5958974666865239E-4</v>
          </cell>
          <cell r="P124">
            <v>0</v>
          </cell>
          <cell r="Q124">
            <v>0.49357157859069428</v>
          </cell>
          <cell r="R124">
            <v>0</v>
          </cell>
          <cell r="S124">
            <v>0.26028357049773027</v>
          </cell>
          <cell r="T124">
            <v>0</v>
          </cell>
          <cell r="U124">
            <v>0.27856894952818634</v>
          </cell>
          <cell r="V124">
            <v>0</v>
          </cell>
          <cell r="W124">
            <v>0.27901529434889072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2.1237319047659733E-4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0.15999485882405648</v>
          </cell>
          <cell r="R125">
            <v>0</v>
          </cell>
          <cell r="S125">
            <v>5.6507740425108061E-2</v>
          </cell>
          <cell r="T125">
            <v>0</v>
          </cell>
          <cell r="U125">
            <v>6.0477508666153201E-2</v>
          </cell>
          <cell r="V125">
            <v>0</v>
          </cell>
          <cell r="W125">
            <v>6.0574410430717977E-2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3.9586849876338519E-3</v>
          </cell>
          <cell r="R126">
            <v>0</v>
          </cell>
          <cell r="S126">
            <v>5.1266203535850052E-3</v>
          </cell>
          <cell r="T126">
            <v>0</v>
          </cell>
          <cell r="U126">
            <v>5.4867744583227459E-3</v>
          </cell>
          <cell r="V126">
            <v>0</v>
          </cell>
          <cell r="W126">
            <v>5.495565794779997E-3</v>
          </cell>
        </row>
      </sheetData>
      <sheetData sheetId="14">
        <row r="84">
          <cell r="X84">
            <v>6539.9553861065287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Ark1"/>
      <sheetName val="Ark2"/>
      <sheetName val="Ark3"/>
      <sheetName val="Ark4"/>
    </sheetNames>
    <sheetDataSet>
      <sheetData sheetId="0">
        <row r="433">
          <cell r="L433">
            <v>321015.17405443289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3.5</v>
          </cell>
        </row>
      </sheetData>
      <sheetData sheetId="10"/>
      <sheetData sheetId="11"/>
      <sheetData sheetId="12"/>
      <sheetData sheetId="13">
        <row r="86">
          <cell r="X86">
            <v>4996.1496519980483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2.483002772858339</v>
          </cell>
          <cell r="F120">
            <v>0</v>
          </cell>
          <cell r="G120">
            <v>1.6851804286784997</v>
          </cell>
          <cell r="H120">
            <v>0</v>
          </cell>
          <cell r="I120">
            <v>1.9015357940037463</v>
          </cell>
          <cell r="J120">
            <v>0</v>
          </cell>
          <cell r="K120">
            <v>0.99519260165210333</v>
          </cell>
          <cell r="L120">
            <v>0</v>
          </cell>
          <cell r="M120">
            <v>1.284870945068366</v>
          </cell>
          <cell r="N120">
            <v>0</v>
          </cell>
          <cell r="O120">
            <v>1.1808562777297811</v>
          </cell>
          <cell r="P120">
            <v>0</v>
          </cell>
          <cell r="Q120">
            <v>21.13281884790695</v>
          </cell>
          <cell r="R120">
            <v>0</v>
          </cell>
          <cell r="S120">
            <v>6.2204349353732757</v>
          </cell>
          <cell r="T120">
            <v>0</v>
          </cell>
          <cell r="U120">
            <v>6.4886468065046214</v>
          </cell>
          <cell r="V120">
            <v>0</v>
          </cell>
          <cell r="W120">
            <v>6.5701397403255948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0.44841060695002533</v>
          </cell>
          <cell r="F121">
            <v>3.4391460626287618</v>
          </cell>
          <cell r="G121">
            <v>1.3871713586405587</v>
          </cell>
          <cell r="H121">
            <v>1.4864208304917417</v>
          </cell>
          <cell r="I121">
            <v>1.5752601716278409</v>
          </cell>
          <cell r="J121">
            <v>3.4506209476498348</v>
          </cell>
          <cell r="K121">
            <v>1.4725809874140194</v>
          </cell>
          <cell r="L121">
            <v>2.2276909126159223</v>
          </cell>
          <cell r="M121">
            <v>0.62774851350459082</v>
          </cell>
          <cell r="N121">
            <v>0.30036627303427277</v>
          </cell>
          <cell r="O121">
            <v>1.9976013843498674</v>
          </cell>
          <cell r="P121">
            <v>0.2778651072992363</v>
          </cell>
          <cell r="Q121">
            <v>4.936341442599474</v>
          </cell>
          <cell r="R121">
            <v>22.648297472230951</v>
          </cell>
          <cell r="S121">
            <v>0.37695995420284478</v>
          </cell>
          <cell r="T121">
            <v>23.580422496564207</v>
          </cell>
          <cell r="U121">
            <v>0.39321366245777478</v>
          </cell>
          <cell r="V121">
            <v>24.666481376639407</v>
          </cell>
          <cell r="W121">
            <v>0.39815215517093194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1.6657516350807505E-2</v>
          </cell>
          <cell r="G122">
            <v>0</v>
          </cell>
          <cell r="H122">
            <v>6.9376108971046738E-3</v>
          </cell>
          <cell r="I122">
            <v>0</v>
          </cell>
          <cell r="J122">
            <v>0.12674667419775998</v>
          </cell>
          <cell r="K122">
            <v>5.0978225985878207E-2</v>
          </cell>
          <cell r="L122">
            <v>5.9750817437871931E-2</v>
          </cell>
          <cell r="M122">
            <v>0.23468626167370271</v>
          </cell>
          <cell r="N122">
            <v>4.4301361112617926E-2</v>
          </cell>
          <cell r="O122">
            <v>0.42399928955696431</v>
          </cell>
          <cell r="P122">
            <v>8.0684192276813064E-3</v>
          </cell>
          <cell r="Q122">
            <v>9.0337018413955472E-2</v>
          </cell>
          <cell r="R122">
            <v>0.67289363731394347</v>
          </cell>
          <cell r="S122">
            <v>3.2765757041762038E-2</v>
          </cell>
          <cell r="T122">
            <v>0.70058759527365289</v>
          </cell>
          <cell r="U122">
            <v>3.4178546516535124E-2</v>
          </cell>
          <cell r="V122">
            <v>0.73285501453759283</v>
          </cell>
          <cell r="W122">
            <v>3.4607805514971716E-2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1.8628039055455217E-3</v>
          </cell>
          <cell r="L123">
            <v>3.148864931025125E-3</v>
          </cell>
          <cell r="M123">
            <v>6.3636817721716588E-2</v>
          </cell>
          <cell r="N123">
            <v>4.2465325220677527E-3</v>
          </cell>
          <cell r="O123">
            <v>1.0724464737397322E-2</v>
          </cell>
          <cell r="P123">
            <v>6.4043039829498993E-2</v>
          </cell>
          <cell r="Q123">
            <v>0.17254132136024455</v>
          </cell>
          <cell r="R123">
            <v>0.70885338118331376</v>
          </cell>
          <cell r="S123">
            <v>0.1062732088130524</v>
          </cell>
          <cell r="T123">
            <v>0.73802731692812362</v>
          </cell>
          <cell r="U123">
            <v>0.11085548263843895</v>
          </cell>
          <cell r="V123">
            <v>0.77201912184190979</v>
          </cell>
          <cell r="W123">
            <v>0.11224775113135339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4.2172785609796296E-3</v>
          </cell>
          <cell r="M124">
            <v>1.8486799458017081E-2</v>
          </cell>
          <cell r="N124">
            <v>0</v>
          </cell>
          <cell r="O124">
            <v>0</v>
          </cell>
          <cell r="P124">
            <v>8.5772919692996372E-2</v>
          </cell>
          <cell r="Q124">
            <v>5.1885807488233925E-2</v>
          </cell>
          <cell r="R124">
            <v>3.0869746412848838E-2</v>
          </cell>
          <cell r="S124">
            <v>0.5458386957731185</v>
          </cell>
          <cell r="T124">
            <v>3.2140237634607063E-2</v>
          </cell>
          <cell r="U124">
            <v>0.56937409473640921</v>
          </cell>
          <cell r="V124">
            <v>3.3620541496672214E-2</v>
          </cell>
          <cell r="W124">
            <v>0.5765250411209798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2.0151238615356051E-4</v>
          </cell>
          <cell r="M125">
            <v>0</v>
          </cell>
          <cell r="N125">
            <v>0</v>
          </cell>
          <cell r="O125">
            <v>0</v>
          </cell>
          <cell r="P125">
            <v>4.098450094005281E-3</v>
          </cell>
          <cell r="Q125">
            <v>0</v>
          </cell>
          <cell r="R125">
            <v>0</v>
          </cell>
          <cell r="S125">
            <v>0.66527503430019252</v>
          </cell>
          <cell r="T125">
            <v>0</v>
          </cell>
          <cell r="U125">
            <v>0.69396027313324182</v>
          </cell>
          <cell r="V125">
            <v>0</v>
          </cell>
          <cell r="W125">
            <v>0.70267593609029155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8.9228951987255486E-2</v>
          </cell>
          <cell r="T126">
            <v>0</v>
          </cell>
          <cell r="U126">
            <v>9.3076313855072354E-2</v>
          </cell>
          <cell r="V126">
            <v>0</v>
          </cell>
          <cell r="W126">
            <v>9.4245288236246519E-2</v>
          </cell>
        </row>
      </sheetData>
      <sheetData sheetId="14">
        <row r="84">
          <cell r="X84">
            <v>2329.9931308802957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Ark1"/>
      <sheetName val="Ark2"/>
      <sheetName val="Ark3"/>
      <sheetName val="Ark4"/>
    </sheetNames>
    <sheetDataSet>
      <sheetData sheetId="0">
        <row r="433">
          <cell r="L433">
            <v>313502.29484426707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4.3</v>
          </cell>
        </row>
      </sheetData>
      <sheetData sheetId="10"/>
      <sheetData sheetId="11"/>
      <sheetData sheetId="12"/>
      <sheetData sheetId="13">
        <row r="86">
          <cell r="X86">
            <v>14966.148228400461</v>
          </cell>
        </row>
        <row r="120">
          <cell r="B120">
            <v>0</v>
          </cell>
          <cell r="C120">
            <v>1.1433743937160652</v>
          </cell>
          <cell r="D120">
            <v>0</v>
          </cell>
          <cell r="E120">
            <v>0.15570888976951711</v>
          </cell>
          <cell r="F120">
            <v>0</v>
          </cell>
          <cell r="G120">
            <v>10.127262169557183</v>
          </cell>
          <cell r="H120">
            <v>0</v>
          </cell>
          <cell r="I120">
            <v>0.48504058762422619</v>
          </cell>
          <cell r="J120">
            <v>0</v>
          </cell>
          <cell r="K120">
            <v>11.281974899550461</v>
          </cell>
          <cell r="L120">
            <v>0</v>
          </cell>
          <cell r="M120">
            <v>3.7032660881567483</v>
          </cell>
          <cell r="N120">
            <v>0</v>
          </cell>
          <cell r="O120">
            <v>3.9677798535482469</v>
          </cell>
          <cell r="P120">
            <v>0</v>
          </cell>
          <cell r="Q120">
            <v>10.648711874971392</v>
          </cell>
          <cell r="R120">
            <v>0</v>
          </cell>
          <cell r="S120">
            <v>7.4815970966898844</v>
          </cell>
          <cell r="T120">
            <v>0</v>
          </cell>
          <cell r="U120">
            <v>8.0618661079183163</v>
          </cell>
          <cell r="V120">
            <v>0</v>
          </cell>
          <cell r="W120">
            <v>7.9491619258452317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0.31001786406291287</v>
          </cell>
          <cell r="F121">
            <v>0.61178626623314469</v>
          </cell>
          <cell r="G121">
            <v>1.1319648966006177</v>
          </cell>
          <cell r="H121">
            <v>1.6625654532296532</v>
          </cell>
          <cell r="I121">
            <v>0.39365612908632847</v>
          </cell>
          <cell r="J121">
            <v>2.0036120584619233</v>
          </cell>
          <cell r="K121">
            <v>1.4009584471432452</v>
          </cell>
          <cell r="L121">
            <v>0.97013374992718582</v>
          </cell>
          <cell r="M121">
            <v>0.93301056151846407</v>
          </cell>
          <cell r="N121">
            <v>1.669364995947878</v>
          </cell>
          <cell r="O121">
            <v>1.4759551014454779</v>
          </cell>
          <cell r="P121">
            <v>5.4700980989415635</v>
          </cell>
          <cell r="Q121">
            <v>3.1696682889054033</v>
          </cell>
          <cell r="R121">
            <v>1.3032823043216182</v>
          </cell>
          <cell r="S121">
            <v>6.7952223265742333</v>
          </cell>
          <cell r="T121">
            <v>1.4000005714463974</v>
          </cell>
          <cell r="U121">
            <v>7.322256446369745</v>
          </cell>
          <cell r="V121">
            <v>1.4313980248920741</v>
          </cell>
          <cell r="W121">
            <v>7.2198919425848285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7.6518929910918045E-3</v>
          </cell>
          <cell r="F122">
            <v>0</v>
          </cell>
          <cell r="G122">
            <v>0</v>
          </cell>
          <cell r="H122">
            <v>2.2227931374876844E-2</v>
          </cell>
          <cell r="I122">
            <v>0</v>
          </cell>
          <cell r="J122">
            <v>0.22928284905686577</v>
          </cell>
          <cell r="K122">
            <v>8.4943961177976271E-2</v>
          </cell>
          <cell r="L122">
            <v>0.1059706845434368</v>
          </cell>
          <cell r="M122">
            <v>0.16077511609461562</v>
          </cell>
          <cell r="N122">
            <v>0.38517921447602727</v>
          </cell>
          <cell r="O122">
            <v>0.21894109369955589</v>
          </cell>
          <cell r="P122">
            <v>0.42101334164594839</v>
          </cell>
          <cell r="Q122">
            <v>0.46264868164263995</v>
          </cell>
          <cell r="R122">
            <v>0.44407054996689205</v>
          </cell>
          <cell r="S122">
            <v>0.61813056867251615</v>
          </cell>
          <cell r="T122">
            <v>0.4770256004049484</v>
          </cell>
          <cell r="U122">
            <v>0.66607247322286445</v>
          </cell>
          <cell r="V122">
            <v>0.48772373109616413</v>
          </cell>
          <cell r="W122">
            <v>0.65676083838657662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3.8739936825603581E-3</v>
          </cell>
          <cell r="I123">
            <v>0</v>
          </cell>
          <cell r="J123">
            <v>3.9960547555481188E-2</v>
          </cell>
          <cell r="K123">
            <v>8.1635203679494958E-4</v>
          </cell>
          <cell r="L123">
            <v>0.16643172550186791</v>
          </cell>
          <cell r="M123">
            <v>5.4925939964719554E-2</v>
          </cell>
          <cell r="N123">
            <v>3.301207481926504E-2</v>
          </cell>
          <cell r="O123">
            <v>5.1552363298913023E-2</v>
          </cell>
          <cell r="P123">
            <v>0.38722960662891942</v>
          </cell>
          <cell r="Q123">
            <v>9.7883050307635902E-2</v>
          </cell>
          <cell r="R123">
            <v>0.34873933056588902</v>
          </cell>
          <cell r="S123">
            <v>0.43830131741226658</v>
          </cell>
          <cell r="T123">
            <v>0.37461972778968561</v>
          </cell>
          <cell r="U123">
            <v>0.47229575319756989</v>
          </cell>
          <cell r="V123">
            <v>0.38302122826261525</v>
          </cell>
          <cell r="W123">
            <v>0.46569309993489144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3.0963936380729962E-3</v>
          </cell>
          <cell r="M124">
            <v>1.4792875525801059E-2</v>
          </cell>
          <cell r="N124">
            <v>0</v>
          </cell>
          <cell r="O124">
            <v>1.2149355612974189E-2</v>
          </cell>
          <cell r="P124">
            <v>0.15479125555308093</v>
          </cell>
          <cell r="Q124">
            <v>2.5867795159807427E-2</v>
          </cell>
          <cell r="R124">
            <v>0.12393020094235822</v>
          </cell>
          <cell r="S124">
            <v>0.58656834208734476</v>
          </cell>
          <cell r="T124">
            <v>0.13312722160305818</v>
          </cell>
          <cell r="U124">
            <v>0.63206229578227391</v>
          </cell>
          <cell r="V124">
            <v>0.13611283162914262</v>
          </cell>
          <cell r="W124">
            <v>0.62322612024775215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1.8927909494331444E-3</v>
          </cell>
          <cell r="Q125">
            <v>0</v>
          </cell>
          <cell r="R125">
            <v>0.22260886482043157</v>
          </cell>
          <cell r="S125">
            <v>0.17212207094847301</v>
          </cell>
          <cell r="T125">
            <v>0.23912895688387228</v>
          </cell>
          <cell r="U125">
            <v>0.18547177457847069</v>
          </cell>
          <cell r="V125">
            <v>0.24449184061721099</v>
          </cell>
          <cell r="W125">
            <v>0.18287889541480171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0.20755759246244063</v>
          </cell>
          <cell r="S126">
            <v>8.4529923144178992E-3</v>
          </cell>
          <cell r="T126">
            <v>0.22296071011775742</v>
          </cell>
          <cell r="U126">
            <v>9.1086022635795509E-3</v>
          </cell>
          <cell r="V126">
            <v>0.22796099273114598</v>
          </cell>
          <cell r="W126">
            <v>8.9812648017309222E-3</v>
          </cell>
        </row>
      </sheetData>
      <sheetData sheetId="14">
        <row r="84">
          <cell r="X84">
            <v>2781.111653575027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Ark1"/>
      <sheetName val="Ark2"/>
      <sheetName val="Ark3"/>
      <sheetName val="Ark4"/>
    </sheetNames>
    <sheetDataSet>
      <sheetData sheetId="0">
        <row r="433">
          <cell r="L433">
            <v>660690.39943546662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12.5</v>
          </cell>
        </row>
      </sheetData>
      <sheetData sheetId="10"/>
      <sheetData sheetId="11"/>
      <sheetData sheetId="12"/>
      <sheetData sheetId="13">
        <row r="86">
          <cell r="X86">
            <v>23950.637745124899</v>
          </cell>
        </row>
        <row r="120">
          <cell r="B120">
            <v>0</v>
          </cell>
          <cell r="C120">
            <v>2.4442106825268906</v>
          </cell>
          <cell r="D120">
            <v>0</v>
          </cell>
          <cell r="E120">
            <v>8.1390240434260104</v>
          </cell>
          <cell r="F120">
            <v>0</v>
          </cell>
          <cell r="G120">
            <v>3.6722644456775098</v>
          </cell>
          <cell r="H120">
            <v>0</v>
          </cell>
          <cell r="I120">
            <v>8.4540451198992699</v>
          </cell>
          <cell r="J120">
            <v>0</v>
          </cell>
          <cell r="K120">
            <v>1.0998178456996845</v>
          </cell>
          <cell r="L120">
            <v>0</v>
          </cell>
          <cell r="M120">
            <v>3.4496081096093216</v>
          </cell>
          <cell r="N120">
            <v>0</v>
          </cell>
          <cell r="O120">
            <v>3.8898119310279222</v>
          </cell>
          <cell r="P120">
            <v>0</v>
          </cell>
          <cell r="Q120">
            <v>1.7385291226901423</v>
          </cell>
          <cell r="R120">
            <v>0</v>
          </cell>
          <cell r="S120">
            <v>5.9456029866358424</v>
          </cell>
          <cell r="T120">
            <v>0</v>
          </cell>
          <cell r="U120">
            <v>6.3619486462508741</v>
          </cell>
          <cell r="V120">
            <v>0</v>
          </cell>
          <cell r="W120">
            <v>6.5105680532516654</v>
          </cell>
        </row>
        <row r="121">
          <cell r="B121">
            <v>0</v>
          </cell>
          <cell r="C121">
            <v>0</v>
          </cell>
          <cell r="D121">
            <v>1.3946478704908822</v>
          </cell>
          <cell r="E121">
            <v>0.64968209383761766</v>
          </cell>
          <cell r="F121">
            <v>5.1070483837146918</v>
          </cell>
          <cell r="G121">
            <v>0.8304011865129578</v>
          </cell>
          <cell r="H121">
            <v>4.5800903590180537</v>
          </cell>
          <cell r="I121">
            <v>2.1615775801091526</v>
          </cell>
          <cell r="J121">
            <v>2.3568744279098808</v>
          </cell>
          <cell r="K121">
            <v>1.2478302512862958</v>
          </cell>
          <cell r="L121">
            <v>6.2831649772100251</v>
          </cell>
          <cell r="M121">
            <v>1.2829964775965987</v>
          </cell>
          <cell r="N121">
            <v>4.1896777147764004</v>
          </cell>
          <cell r="O121">
            <v>2.4390672553191877</v>
          </cell>
          <cell r="P121">
            <v>7.6567603293065902</v>
          </cell>
          <cell r="Q121">
            <v>0.99381713194568977</v>
          </cell>
          <cell r="R121">
            <v>13.806132141985959</v>
          </cell>
          <cell r="S121">
            <v>1.482194364422825</v>
          </cell>
          <cell r="T121">
            <v>15.002063170485034</v>
          </cell>
          <cell r="U121">
            <v>1.585986224007192</v>
          </cell>
          <cell r="V121">
            <v>11.66282464806736</v>
          </cell>
          <cell r="W121">
            <v>1.623035930823401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0.13432276619839487</v>
          </cell>
          <cell r="G122">
            <v>6.4361525577394559E-3</v>
          </cell>
          <cell r="H122">
            <v>0.14832863809105512</v>
          </cell>
          <cell r="I122">
            <v>0.14555337638438262</v>
          </cell>
          <cell r="J122">
            <v>8.9115591925495938E-2</v>
          </cell>
          <cell r="K122">
            <v>0.16324599699389231</v>
          </cell>
          <cell r="L122">
            <v>0.95301579810216452</v>
          </cell>
          <cell r="M122">
            <v>0.28594646396247492</v>
          </cell>
          <cell r="N122">
            <v>0.50848126967688989</v>
          </cell>
          <cell r="O122">
            <v>0.60038432211346138</v>
          </cell>
          <cell r="P122">
            <v>1.3188232187152964</v>
          </cell>
          <cell r="Q122">
            <v>0.64181783625205457</v>
          </cell>
          <cell r="R122">
            <v>1.3104570368571145</v>
          </cell>
          <cell r="S122">
            <v>0.32566525206585151</v>
          </cell>
          <cell r="T122">
            <v>1.4239729887381125</v>
          </cell>
          <cell r="U122">
            <v>0.34847022483140977</v>
          </cell>
          <cell r="V122">
            <v>1.1450969060546976</v>
          </cell>
          <cell r="W122">
            <v>0.35661072407960726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4.3370832676632703E-3</v>
          </cell>
          <cell r="J123">
            <v>0</v>
          </cell>
          <cell r="K123">
            <v>2.549207866570179E-2</v>
          </cell>
          <cell r="L123">
            <v>5.8268434196277037E-2</v>
          </cell>
          <cell r="M123">
            <v>8.4337470313453431E-3</v>
          </cell>
          <cell r="N123">
            <v>2.8882200725582004E-2</v>
          </cell>
          <cell r="O123">
            <v>9.3676601546532956E-2</v>
          </cell>
          <cell r="P123">
            <v>0.11779733740454543</v>
          </cell>
          <cell r="Q123">
            <v>0.10116976161680062</v>
          </cell>
          <cell r="R123">
            <v>4.681966005033588E-2</v>
          </cell>
          <cell r="S123">
            <v>0.72964732759353912</v>
          </cell>
          <cell r="T123">
            <v>5.0875327750900173E-2</v>
          </cell>
          <cell r="U123">
            <v>0.78074147205224353</v>
          </cell>
          <cell r="V123">
            <v>4.2432609710973235E-2</v>
          </cell>
          <cell r="W123">
            <v>0.79898011889603837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5.6430389171229171E-3</v>
          </cell>
          <cell r="L124">
            <v>0</v>
          </cell>
          <cell r="M124">
            <v>0</v>
          </cell>
          <cell r="N124">
            <v>0</v>
          </cell>
          <cell r="O124">
            <v>3.2063982273238791E-2</v>
          </cell>
          <cell r="P124">
            <v>0</v>
          </cell>
          <cell r="Q124">
            <v>5.8868985598750763E-2</v>
          </cell>
          <cell r="R124">
            <v>0</v>
          </cell>
          <cell r="S124">
            <v>0.45726077835481083</v>
          </cell>
          <cell r="T124">
            <v>0</v>
          </cell>
          <cell r="U124">
            <v>0.48928083432022534</v>
          </cell>
          <cell r="V124">
            <v>0</v>
          </cell>
          <cell r="W124">
            <v>0.50071076428301697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2.4658227498925937E-3</v>
          </cell>
          <cell r="P125">
            <v>0</v>
          </cell>
          <cell r="Q125">
            <v>1.1380869793164196E-2</v>
          </cell>
          <cell r="R125">
            <v>0</v>
          </cell>
          <cell r="S125">
            <v>7.0416913134006984E-2</v>
          </cell>
          <cell r="T125">
            <v>0</v>
          </cell>
          <cell r="U125">
            <v>7.5347914449219455E-2</v>
          </cell>
          <cell r="V125">
            <v>0</v>
          </cell>
          <cell r="W125">
            <v>7.7108092499507314E-2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261.95651070055419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462302.37075289129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8.1999999999999993</v>
          </cell>
        </row>
      </sheetData>
      <sheetData sheetId="10"/>
      <sheetData sheetId="11"/>
      <sheetData sheetId="12"/>
      <sheetData sheetId="13">
        <row r="86">
          <cell r="X86">
            <v>29585.857115993633</v>
          </cell>
        </row>
        <row r="120">
          <cell r="B120">
            <v>0</v>
          </cell>
          <cell r="C120">
            <v>1.8569577166983007</v>
          </cell>
          <cell r="D120">
            <v>0</v>
          </cell>
          <cell r="E120">
            <v>4.5596456925012303</v>
          </cell>
          <cell r="F120">
            <v>0</v>
          </cell>
          <cell r="G120">
            <v>8.3299318118084091</v>
          </cell>
          <cell r="H120">
            <v>0</v>
          </cell>
          <cell r="I120">
            <v>4.4723250132584358</v>
          </cell>
          <cell r="J120">
            <v>0</v>
          </cell>
          <cell r="K120">
            <v>2.4058504624801405</v>
          </cell>
          <cell r="L120">
            <v>0</v>
          </cell>
          <cell r="M120">
            <v>3.391340550408021</v>
          </cell>
          <cell r="N120">
            <v>0</v>
          </cell>
          <cell r="O120">
            <v>20.215451050047719</v>
          </cell>
          <cell r="P120">
            <v>0</v>
          </cell>
          <cell r="Q120">
            <v>14.357340398533495</v>
          </cell>
          <cell r="R120">
            <v>0</v>
          </cell>
          <cell r="S120">
            <v>62.459121103588338</v>
          </cell>
          <cell r="T120">
            <v>0</v>
          </cell>
          <cell r="U120">
            <v>67.185625757811763</v>
          </cell>
          <cell r="V120">
            <v>0</v>
          </cell>
          <cell r="W120">
            <v>69.986556439078186</v>
          </cell>
        </row>
        <row r="121">
          <cell r="B121">
            <v>0</v>
          </cell>
          <cell r="C121">
            <v>2.0653725868231863E-2</v>
          </cell>
          <cell r="D121">
            <v>0.43011196892242415</v>
          </cell>
          <cell r="E121">
            <v>8.8353911388407189E-2</v>
          </cell>
          <cell r="F121">
            <v>1.0352423511621061</v>
          </cell>
          <cell r="G121">
            <v>1.1552471582504018</v>
          </cell>
          <cell r="H121">
            <v>1.8061579108911288</v>
          </cell>
          <cell r="I121">
            <v>1.0552687362034936</v>
          </cell>
          <cell r="J121">
            <v>0.22889349740791351</v>
          </cell>
          <cell r="K121">
            <v>0.35289737691082113</v>
          </cell>
          <cell r="L121">
            <v>0.39704585963643824</v>
          </cell>
          <cell r="M121">
            <v>2.4236605311527648</v>
          </cell>
          <cell r="N121">
            <v>0.44088661994882977</v>
          </cell>
          <cell r="O121">
            <v>1.0913064274586002</v>
          </cell>
          <cell r="P121">
            <v>1.0280417056716755</v>
          </cell>
          <cell r="Q121">
            <v>3.0625099321025564</v>
          </cell>
          <cell r="R121">
            <v>0.51555363729619752</v>
          </cell>
          <cell r="S121">
            <v>5.8011878297372901</v>
          </cell>
          <cell r="T121">
            <v>0.56141287907204052</v>
          </cell>
          <cell r="U121">
            <v>6.240184421312807</v>
          </cell>
          <cell r="V121">
            <v>1.729901947823659</v>
          </cell>
          <cell r="W121">
            <v>6.5003341751518331</v>
          </cell>
        </row>
        <row r="122">
          <cell r="B122">
            <v>0</v>
          </cell>
          <cell r="C122">
            <v>0</v>
          </cell>
          <cell r="D122">
            <v>4.6654841222878489E-2</v>
          </cell>
          <cell r="E122">
            <v>1.531861345602511E-4</v>
          </cell>
          <cell r="F122">
            <v>0.11229417224001689</v>
          </cell>
          <cell r="G122">
            <v>4.3245375294935417E-3</v>
          </cell>
          <cell r="H122">
            <v>0.10769762619856776</v>
          </cell>
          <cell r="I122">
            <v>0.46528009458851144</v>
          </cell>
          <cell r="J122">
            <v>0.50702303053704656</v>
          </cell>
          <cell r="K122">
            <v>0.46726792918966076</v>
          </cell>
          <cell r="L122">
            <v>0.22651507598379342</v>
          </cell>
          <cell r="M122">
            <v>0.40457096762323536</v>
          </cell>
          <cell r="N122">
            <v>0.86325224352518259</v>
          </cell>
          <cell r="O122">
            <v>0.74885920157360575</v>
          </cell>
          <cell r="P122">
            <v>0.89064172075010117</v>
          </cell>
          <cell r="Q122">
            <v>0.97218100765400262</v>
          </cell>
          <cell r="R122">
            <v>1.2183405417434852</v>
          </cell>
          <cell r="S122">
            <v>2.9199548686321224</v>
          </cell>
          <cell r="T122">
            <v>1.3267136952375538</v>
          </cell>
          <cell r="U122">
            <v>3.1409182769039563</v>
          </cell>
          <cell r="V122">
            <v>4.0880512206797137</v>
          </cell>
          <cell r="W122">
            <v>3.2718613807286281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2.3621474139625055E-3</v>
          </cell>
          <cell r="J123">
            <v>0</v>
          </cell>
          <cell r="K123">
            <v>3.5360990504443017E-2</v>
          </cell>
          <cell r="L123">
            <v>0</v>
          </cell>
          <cell r="M123">
            <v>0</v>
          </cell>
          <cell r="N123">
            <v>0.15057796832414883</v>
          </cell>
          <cell r="O123">
            <v>8.3518511514430099E-2</v>
          </cell>
          <cell r="P123">
            <v>6.2338202981427317E-2</v>
          </cell>
          <cell r="Q123">
            <v>0.18048142225186142</v>
          </cell>
          <cell r="R123">
            <v>0.16244751461000201</v>
          </cell>
          <cell r="S123">
            <v>0.69339420318124501</v>
          </cell>
          <cell r="T123">
            <v>0.17689745601174381</v>
          </cell>
          <cell r="U123">
            <v>0.74586581774514926</v>
          </cell>
          <cell r="V123">
            <v>0.54508057283184941</v>
          </cell>
          <cell r="W123">
            <v>0.77696054119925551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9.0255398617239847E-3</v>
          </cell>
          <cell r="P124">
            <v>0</v>
          </cell>
          <cell r="Q124">
            <v>1.353605463167276E-2</v>
          </cell>
          <cell r="R124">
            <v>2.5671022872427934E-2</v>
          </cell>
          <cell r="S124">
            <v>0.10038961816198164</v>
          </cell>
          <cell r="T124">
            <v>2.7954497489567548E-2</v>
          </cell>
          <cell r="U124">
            <v>0.10798645892910314</v>
          </cell>
          <cell r="V124">
            <v>8.6137211062144337E-2</v>
          </cell>
          <cell r="W124">
            <v>0.11248835323408653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1.8901453297121458E-2</v>
          </cell>
          <cell r="S125">
            <v>5.4837665385215784E-2</v>
          </cell>
          <cell r="T125">
            <v>2.0582764908486345E-2</v>
          </cell>
          <cell r="U125">
            <v>5.8987427278920652E-2</v>
          </cell>
          <cell r="V125">
            <v>6.3422423022500701E-2</v>
          </cell>
          <cell r="W125">
            <v>6.1446579709383643E-2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8.5250490622531779E-4</v>
          </cell>
          <cell r="S126">
            <v>9.9152974312751788E-3</v>
          </cell>
          <cell r="T126">
            <v>9.2833645076588716E-4</v>
          </cell>
          <cell r="U126">
            <v>1.0665623382535469E-2</v>
          </cell>
          <cell r="V126">
            <v>2.860516910602504E-3</v>
          </cell>
          <cell r="W126">
            <v>1.1110267179925457E-2</v>
          </cell>
        </row>
      </sheetData>
      <sheetData sheetId="14">
        <row r="84">
          <cell r="X84">
            <v>2382.6734180559106</v>
          </cell>
        </row>
      </sheetData>
      <sheetData sheetId="15"/>
      <sheetData sheetId="1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33">
          <cell r="L433">
            <v>364933.73593472881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13.5</v>
          </cell>
        </row>
      </sheetData>
      <sheetData sheetId="10"/>
      <sheetData sheetId="11"/>
      <sheetData sheetId="12"/>
      <sheetData sheetId="13">
        <row r="86">
          <cell r="X86">
            <v>35100.774528089671</v>
          </cell>
        </row>
        <row r="120">
          <cell r="B120">
            <v>0</v>
          </cell>
          <cell r="C120">
            <v>11.989767090392467</v>
          </cell>
          <cell r="D120">
            <v>0</v>
          </cell>
          <cell r="E120">
            <v>6.628850378339151</v>
          </cell>
          <cell r="F120">
            <v>0</v>
          </cell>
          <cell r="G120">
            <v>10.77820491572281</v>
          </cell>
          <cell r="H120">
            <v>0</v>
          </cell>
          <cell r="I120">
            <v>12.04425983357992</v>
          </cell>
          <cell r="J120">
            <v>0</v>
          </cell>
          <cell r="K120">
            <v>9.8021369610087596</v>
          </cell>
          <cell r="L120">
            <v>0</v>
          </cell>
          <cell r="M120">
            <v>7.4739394757999849</v>
          </cell>
          <cell r="N120">
            <v>0</v>
          </cell>
          <cell r="O120">
            <v>18.303649947654247</v>
          </cell>
          <cell r="P120">
            <v>0</v>
          </cell>
          <cell r="Q120">
            <v>6.6369308285012281</v>
          </cell>
          <cell r="R120">
            <v>0</v>
          </cell>
          <cell r="S120">
            <v>10.872158552571459</v>
          </cell>
          <cell r="T120">
            <v>0</v>
          </cell>
          <cell r="U120">
            <v>11.688258970437239</v>
          </cell>
          <cell r="V120">
            <v>0</v>
          </cell>
          <cell r="W120">
            <v>12.113370879889123</v>
          </cell>
        </row>
        <row r="121">
          <cell r="B121">
            <v>0</v>
          </cell>
          <cell r="C121">
            <v>0.13335433568687274</v>
          </cell>
          <cell r="D121">
            <v>0.53825853744313279</v>
          </cell>
          <cell r="E121">
            <v>0.42119348281718105</v>
          </cell>
          <cell r="F121">
            <v>1.6321205728619403</v>
          </cell>
          <cell r="G121">
            <v>1.0995021558264142</v>
          </cell>
          <cell r="H121">
            <v>1.2095232117545078</v>
          </cell>
          <cell r="I121">
            <v>1.694444674724829</v>
          </cell>
          <cell r="J121">
            <v>2.1662669371786429</v>
          </cell>
          <cell r="K121">
            <v>1.0837304905688423</v>
          </cell>
          <cell r="L121">
            <v>2.4013965390115759</v>
          </cell>
          <cell r="M121">
            <v>0.89523016524210763</v>
          </cell>
          <cell r="N121">
            <v>0</v>
          </cell>
          <cell r="O121">
            <v>1.8529843890794255</v>
          </cell>
          <cell r="P121">
            <v>0.89208784826176724</v>
          </cell>
          <cell r="Q121">
            <v>1.1839644577473041</v>
          </cell>
          <cell r="R121">
            <v>2.6488128954487684</v>
          </cell>
          <cell r="S121">
            <v>2.2861205875687838</v>
          </cell>
          <cell r="T121">
            <v>2.8583640598299365</v>
          </cell>
          <cell r="U121">
            <v>2.4577244101018154</v>
          </cell>
          <cell r="V121">
            <v>8.001774375712202</v>
          </cell>
          <cell r="W121">
            <v>2.5471139350539485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1.414104712726837E-3</v>
          </cell>
          <cell r="F122">
            <v>1.8384313242867167E-2</v>
          </cell>
          <cell r="G122">
            <v>7.5063196261353979E-3</v>
          </cell>
          <cell r="H122">
            <v>6.3285199461956806E-2</v>
          </cell>
          <cell r="I122">
            <v>9.0614631576136584E-2</v>
          </cell>
          <cell r="J122">
            <v>1.4997417600047212E-2</v>
          </cell>
          <cell r="K122">
            <v>0.10735162222190464</v>
          </cell>
          <cell r="L122">
            <v>0.16754700358490734</v>
          </cell>
          <cell r="M122">
            <v>0.97617159785619534</v>
          </cell>
          <cell r="N122">
            <v>4.7781005470252325E-2</v>
          </cell>
          <cell r="O122">
            <v>1.1574601653576879</v>
          </cell>
          <cell r="P122">
            <v>0.60505975226875286</v>
          </cell>
          <cell r="Q122">
            <v>1.1729452421584414</v>
          </cell>
          <cell r="R122">
            <v>0.53876916126407426</v>
          </cell>
          <cell r="S122">
            <v>1.0656098188704988</v>
          </cell>
          <cell r="T122">
            <v>0.58139191701610882</v>
          </cell>
          <cell r="U122">
            <v>1.1455980396324568</v>
          </cell>
          <cell r="V122">
            <v>1.6275627759266194</v>
          </cell>
          <cell r="W122">
            <v>1.1872644136685098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2.2888390915037901E-2</v>
          </cell>
          <cell r="K123">
            <v>0</v>
          </cell>
          <cell r="L123">
            <v>6.7844458918674369E-2</v>
          </cell>
          <cell r="M123">
            <v>3.9308660297148516E-2</v>
          </cell>
          <cell r="N123">
            <v>2.6003624834516161E-2</v>
          </cell>
          <cell r="O123">
            <v>0.2687680762241943</v>
          </cell>
          <cell r="P123">
            <v>0.20837587525278092</v>
          </cell>
          <cell r="Q123">
            <v>0.34629149720404939</v>
          </cell>
          <cell r="R123">
            <v>0.22082180248329883</v>
          </cell>
          <cell r="S123">
            <v>0.48303675669025048</v>
          </cell>
          <cell r="T123">
            <v>0.23829131341426391</v>
          </cell>
          <cell r="U123">
            <v>0.51929510383201549</v>
          </cell>
          <cell r="V123">
            <v>0.66707854063436156</v>
          </cell>
          <cell r="W123">
            <v>0.53818230796715671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1.0288913161536782E-2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2.0279587888215711E-2</v>
          </cell>
          <cell r="P124">
            <v>3.9193130109155559E-2</v>
          </cell>
          <cell r="Q124">
            <v>0.16270103615624507</v>
          </cell>
          <cell r="R124">
            <v>2.1382375948205789E-3</v>
          </cell>
          <cell r="S124">
            <v>0.18657552926544224</v>
          </cell>
          <cell r="T124">
            <v>2.3073964578297856E-3</v>
          </cell>
          <cell r="U124">
            <v>0.20058050966200233</v>
          </cell>
          <cell r="V124">
            <v>6.4593821726019003E-3</v>
          </cell>
          <cell r="W124">
            <v>0.20787579321765548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4.5313366742217505E-5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1.7261032827556186E-4</v>
          </cell>
          <cell r="Q125">
            <v>1.9714234621394777E-2</v>
          </cell>
          <cell r="R125">
            <v>0</v>
          </cell>
          <cell r="S125">
            <v>2.0266608339433872E-2</v>
          </cell>
          <cell r="T125">
            <v>0</v>
          </cell>
          <cell r="U125">
            <v>2.1787887435443944E-2</v>
          </cell>
          <cell r="V125">
            <v>0</v>
          </cell>
          <cell r="W125">
            <v>2.2580331413116848E-2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2.4338561260981204E-4</v>
          </cell>
          <cell r="R126">
            <v>0</v>
          </cell>
          <cell r="S126">
            <v>2.5020504122757868E-4</v>
          </cell>
          <cell r="T126">
            <v>0</v>
          </cell>
          <cell r="U126">
            <v>2.6898626463511046E-4</v>
          </cell>
          <cell r="V126">
            <v>0</v>
          </cell>
          <cell r="W126">
            <v>2.7876952361872656E-4</v>
          </cell>
        </row>
      </sheetData>
      <sheetData sheetId="14">
        <row r="84">
          <cell r="X84">
            <v>1333.9558464418137</v>
          </cell>
        </row>
      </sheetData>
      <sheetData sheetId="15"/>
      <sheetData sheetId="16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Sheet1"/>
    </sheetNames>
    <sheetDataSet>
      <sheetData sheetId="0">
        <row r="433">
          <cell r="L433">
            <v>388614.99123278022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35</v>
          </cell>
        </row>
      </sheetData>
      <sheetData sheetId="10"/>
      <sheetData sheetId="11"/>
      <sheetData sheetId="12"/>
      <sheetData sheetId="13">
        <row r="86">
          <cell r="X86">
            <v>1559.6511570494188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4.2358288369996951E-2</v>
          </cell>
          <cell r="F120">
            <v>0</v>
          </cell>
          <cell r="G120">
            <v>0.25585233542098623</v>
          </cell>
          <cell r="H120">
            <v>0</v>
          </cell>
          <cell r="I120">
            <v>0.59373846114861417</v>
          </cell>
          <cell r="J120">
            <v>0</v>
          </cell>
          <cell r="K120">
            <v>2.5838378157255604</v>
          </cell>
          <cell r="L120">
            <v>0</v>
          </cell>
          <cell r="M120">
            <v>0.93061527825295631</v>
          </cell>
          <cell r="N120">
            <v>0</v>
          </cell>
          <cell r="O120">
            <v>0.5029749142774359</v>
          </cell>
          <cell r="P120">
            <v>0</v>
          </cell>
          <cell r="Q120">
            <v>2.7323078757039272</v>
          </cell>
          <cell r="R120">
            <v>0</v>
          </cell>
          <cell r="S120">
            <v>2.1537960159454621</v>
          </cell>
          <cell r="T120">
            <v>0</v>
          </cell>
          <cell r="U120">
            <v>2.2764878275209064</v>
          </cell>
          <cell r="V120">
            <v>0</v>
          </cell>
          <cell r="W120">
            <v>2.3836457855440405</v>
          </cell>
        </row>
        <row r="121">
          <cell r="B121">
            <v>0</v>
          </cell>
          <cell r="C121">
            <v>0</v>
          </cell>
          <cell r="D121">
            <v>0.57976257392281827</v>
          </cell>
          <cell r="E121">
            <v>0.23269553221439884</v>
          </cell>
          <cell r="F121">
            <v>5.1151830558647244</v>
          </cell>
          <cell r="G121">
            <v>1.3294124288951656</v>
          </cell>
          <cell r="H121">
            <v>3.5410469514587213</v>
          </cell>
          <cell r="I121">
            <v>3.2617060917644647</v>
          </cell>
          <cell r="J121">
            <v>7.3775641416619848</v>
          </cell>
          <cell r="K121">
            <v>2.703334746806398</v>
          </cell>
          <cell r="L121">
            <v>0.1001190108409485</v>
          </cell>
          <cell r="M121">
            <v>2.4094969201161667</v>
          </cell>
          <cell r="N121">
            <v>0.85897679570441898</v>
          </cell>
          <cell r="O121">
            <v>2.8407160926191088</v>
          </cell>
          <cell r="P121">
            <v>1.0208060101938701</v>
          </cell>
          <cell r="Q121">
            <v>0.87028686800936828</v>
          </cell>
          <cell r="R121">
            <v>2.2632501591897971</v>
          </cell>
          <cell r="S121">
            <v>4.4575553223366349</v>
          </cell>
          <cell r="T121">
            <v>2.4104150187151028</v>
          </cell>
          <cell r="U121">
            <v>4.7114816615285893</v>
          </cell>
          <cell r="V121">
            <v>4.1328663226767928</v>
          </cell>
          <cell r="W121">
            <v>4.9332587112493664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1.8801165950456073E-2</v>
          </cell>
          <cell r="G122">
            <v>0</v>
          </cell>
          <cell r="H122">
            <v>2.2076515067325372E-2</v>
          </cell>
          <cell r="I122">
            <v>0</v>
          </cell>
          <cell r="J122">
            <v>0.15336108975079923</v>
          </cell>
          <cell r="K122">
            <v>0</v>
          </cell>
          <cell r="L122">
            <v>0.27363689790602586</v>
          </cell>
          <cell r="M122">
            <v>0.15732579961921769</v>
          </cell>
          <cell r="N122">
            <v>5.4816376451467558E-2</v>
          </cell>
          <cell r="O122">
            <v>0.55124268182229808</v>
          </cell>
          <cell r="P122">
            <v>5.6337049107538062E-2</v>
          </cell>
          <cell r="Q122">
            <v>0.88062766470738219</v>
          </cell>
          <cell r="R122">
            <v>0.39402618201762696</v>
          </cell>
          <cell r="S122">
            <v>0.2512891861163507</v>
          </cell>
          <cell r="T122">
            <v>0.41964721533136123</v>
          </cell>
          <cell r="U122">
            <v>0.2656039704532509</v>
          </cell>
          <cell r="V122">
            <v>0.75641437201620065</v>
          </cell>
          <cell r="W122">
            <v>0.27810637822918083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3.534436550452083E-2</v>
          </cell>
          <cell r="M123">
            <v>5.9163530520179218E-2</v>
          </cell>
          <cell r="N123">
            <v>5.2384787332578661E-2</v>
          </cell>
          <cell r="O123">
            <v>5.0717141507700875E-2</v>
          </cell>
          <cell r="P123">
            <v>0</v>
          </cell>
          <cell r="Q123">
            <v>0.29271915362643697</v>
          </cell>
          <cell r="R123">
            <v>1.9905089818318018E-2</v>
          </cell>
          <cell r="S123">
            <v>0.21075647971149636</v>
          </cell>
          <cell r="T123">
            <v>2.1199392056652985E-2</v>
          </cell>
          <cell r="U123">
            <v>0.22276230296756533</v>
          </cell>
          <cell r="V123">
            <v>3.9076918893302573E-2</v>
          </cell>
          <cell r="W123">
            <v>0.23324808427592858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9.895030634424264E-3</v>
          </cell>
          <cell r="N124">
            <v>4.9536791232223593E-3</v>
          </cell>
          <cell r="O124">
            <v>1.1932086478099889E-3</v>
          </cell>
          <cell r="P124">
            <v>0</v>
          </cell>
          <cell r="Q124">
            <v>1.1115917226320391E-2</v>
          </cell>
          <cell r="R124">
            <v>0</v>
          </cell>
          <cell r="S124">
            <v>0.28080061920376637</v>
          </cell>
          <cell r="T124">
            <v>0</v>
          </cell>
          <cell r="U124">
            <v>0.29679653358310154</v>
          </cell>
          <cell r="V124">
            <v>0</v>
          </cell>
          <cell r="W124">
            <v>0.31076722567406001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2.2218128702929715E-4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0.12682445255105629</v>
          </cell>
          <cell r="T125">
            <v>0</v>
          </cell>
          <cell r="U125">
            <v>0.13404905586555474</v>
          </cell>
          <cell r="V125">
            <v>0</v>
          </cell>
          <cell r="W125">
            <v>0.14035896138221399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1.2519692639723282E-2</v>
          </cell>
          <cell r="T126">
            <v>0</v>
          </cell>
          <cell r="U126">
            <v>1.3232881706358784E-2</v>
          </cell>
          <cell r="V126">
            <v>0</v>
          </cell>
          <cell r="W126">
            <v>1.3855774816206553E-2</v>
          </cell>
        </row>
      </sheetData>
      <sheetData sheetId="14">
        <row r="84">
          <cell r="X84">
            <v>4663.6110794870574</v>
          </cell>
        </row>
      </sheetData>
      <sheetData sheetId="15"/>
      <sheetData sheetId="16"/>
      <sheetData sheetId="17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Sheet1"/>
    </sheetNames>
    <sheetDataSet>
      <sheetData sheetId="0">
        <row r="433">
          <cell r="L433">
            <v>323675.32583827793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5</v>
          </cell>
        </row>
      </sheetData>
      <sheetData sheetId="10"/>
      <sheetData sheetId="11"/>
      <sheetData sheetId="12"/>
      <sheetData sheetId="13">
        <row r="86">
          <cell r="X86">
            <v>10850.465468944605</v>
          </cell>
        </row>
        <row r="120">
          <cell r="B120">
            <v>0</v>
          </cell>
          <cell r="C120">
            <v>1.0487667154046079</v>
          </cell>
          <cell r="D120">
            <v>0</v>
          </cell>
          <cell r="E120">
            <v>2.5945620792021109</v>
          </cell>
          <cell r="F120">
            <v>0</v>
          </cell>
          <cell r="G120">
            <v>1.0156224710729389</v>
          </cell>
          <cell r="H120">
            <v>0</v>
          </cell>
          <cell r="I120">
            <v>21.183413048523505</v>
          </cell>
          <cell r="J120">
            <v>0</v>
          </cell>
          <cell r="K120">
            <v>1.09426672437524</v>
          </cell>
          <cell r="L120">
            <v>0</v>
          </cell>
          <cell r="M120">
            <v>5.9767520058063557</v>
          </cell>
          <cell r="N120">
            <v>0</v>
          </cell>
          <cell r="O120">
            <v>5.9229848443916762</v>
          </cell>
          <cell r="P120">
            <v>0</v>
          </cell>
          <cell r="Q120">
            <v>5.2071335542040265</v>
          </cell>
          <cell r="R120">
            <v>0</v>
          </cell>
          <cell r="S120">
            <v>4.7841531807924653</v>
          </cell>
          <cell r="T120">
            <v>0</v>
          </cell>
          <cell r="U120">
            <v>5.0987965008780689</v>
          </cell>
          <cell r="V120">
            <v>0</v>
          </cell>
          <cell r="W120">
            <v>5.2923234078803372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9.9496952565283653E-2</v>
          </cell>
          <cell r="F121">
            <v>0.2839997018349576</v>
          </cell>
          <cell r="G121">
            <v>1.5899930670547758E-3</v>
          </cell>
          <cell r="H121">
            <v>0.24535470458613187</v>
          </cell>
          <cell r="I121">
            <v>0</v>
          </cell>
          <cell r="J121">
            <v>1.1788489132746451</v>
          </cell>
          <cell r="K121">
            <v>0.63739388363303651</v>
          </cell>
          <cell r="L121">
            <v>0.74859083345580946</v>
          </cell>
          <cell r="M121">
            <v>0.30767611641458764</v>
          </cell>
          <cell r="N121">
            <v>7.6242275874716947</v>
          </cell>
          <cell r="O121">
            <v>2.1979710307156446</v>
          </cell>
          <cell r="P121">
            <v>0.4836594733748274</v>
          </cell>
          <cell r="Q121">
            <v>6.1054334336835173E-2</v>
          </cell>
          <cell r="R121">
            <v>0.40725894005074192</v>
          </cell>
          <cell r="S121">
            <v>3.5522599310384124</v>
          </cell>
          <cell r="T121">
            <v>0.4340329548538342</v>
          </cell>
          <cell r="U121">
            <v>3.7858843189439533</v>
          </cell>
          <cell r="V121">
            <v>1.5190862273889585</v>
          </cell>
          <cell r="W121">
            <v>3.929579106995885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5.2675293390204242E-2</v>
          </cell>
          <cell r="G122">
            <v>0</v>
          </cell>
          <cell r="H122">
            <v>0.38411554553301863</v>
          </cell>
          <cell r="I122">
            <v>0</v>
          </cell>
          <cell r="J122">
            <v>0.11415424631498991</v>
          </cell>
          <cell r="K122">
            <v>0.13210771809588298</v>
          </cell>
          <cell r="L122">
            <v>0.50614499454102657</v>
          </cell>
          <cell r="M122">
            <v>0.2449071241885685</v>
          </cell>
          <cell r="N122">
            <v>8.0794283814699289E-2</v>
          </cell>
          <cell r="O122">
            <v>0.66201834666935877</v>
          </cell>
          <cell r="P122">
            <v>0.18172468274638243</v>
          </cell>
          <cell r="Q122">
            <v>9.8650705065880251E-2</v>
          </cell>
          <cell r="R122">
            <v>0.15731743588611327</v>
          </cell>
          <cell r="S122">
            <v>0.47394792205214908</v>
          </cell>
          <cell r="T122">
            <v>0.16765979781603077</v>
          </cell>
          <cell r="U122">
            <v>0.50511844316775001</v>
          </cell>
          <cell r="V122">
            <v>0.58679804586478812</v>
          </cell>
          <cell r="W122">
            <v>0.52429042031161555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1.6241931017373569E-3</v>
          </cell>
          <cell r="L123">
            <v>0</v>
          </cell>
          <cell r="M123">
            <v>5.9482774263269354E-4</v>
          </cell>
          <cell r="N123">
            <v>0</v>
          </cell>
          <cell r="O123">
            <v>1.1899462294574271E-3</v>
          </cell>
          <cell r="P123">
            <v>0</v>
          </cell>
          <cell r="Q123">
            <v>8.8224207782494513E-2</v>
          </cell>
          <cell r="R123">
            <v>5.8735971585806832E-2</v>
          </cell>
          <cell r="S123">
            <v>5.4718308132283532E-3</v>
          </cell>
          <cell r="T123">
            <v>6.2597391478802819E-2</v>
          </cell>
          <cell r="U123">
            <v>5.8317011913201541E-3</v>
          </cell>
          <cell r="V123">
            <v>0.21908667119054892</v>
          </cell>
          <cell r="W123">
            <v>6.0530457956641951E-3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1.3634650293658245E-2</v>
          </cell>
          <cell r="R124">
            <v>5.3332163146143662E-2</v>
          </cell>
          <cell r="S124">
            <v>0.14633006929558443</v>
          </cell>
          <cell r="T124">
            <v>5.6838325896991754E-2</v>
          </cell>
          <cell r="U124">
            <v>0.15595387879574196</v>
          </cell>
          <cell r="V124">
            <v>0.19893032796793544</v>
          </cell>
          <cell r="W124">
            <v>0.16187317206291765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4.3717515801265823E-3</v>
          </cell>
          <cell r="S125">
            <v>0.32389914214865312</v>
          </cell>
          <cell r="T125">
            <v>4.6591592463822778E-3</v>
          </cell>
          <cell r="U125">
            <v>0.34520128227821534</v>
          </cell>
          <cell r="V125">
            <v>1.6306744829490478E-2</v>
          </cell>
          <cell r="W125">
            <v>0.3583035381617391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7.7823482546715297E-2</v>
          </cell>
          <cell r="T126">
            <v>0</v>
          </cell>
          <cell r="U126">
            <v>8.294176325466425E-2</v>
          </cell>
          <cell r="V126">
            <v>0</v>
          </cell>
          <cell r="W126">
            <v>8.6089851808742721E-2</v>
          </cell>
        </row>
      </sheetData>
      <sheetData sheetId="14">
        <row r="84">
          <cell r="X84">
            <v>6852.2934375417371</v>
          </cell>
        </row>
      </sheetData>
      <sheetData sheetId="15"/>
      <sheetData sheetId="16"/>
      <sheetData sheetId="17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0">
          <cell r="B120">
            <v>0</v>
          </cell>
          <cell r="C120">
            <v>2.84798574711012</v>
          </cell>
          <cell r="D120">
            <v>0</v>
          </cell>
          <cell r="E120">
            <v>2.6457053507586918</v>
          </cell>
          <cell r="F120">
            <v>0</v>
          </cell>
          <cell r="G120">
            <v>5.597667711967536</v>
          </cell>
          <cell r="H120">
            <v>0</v>
          </cell>
          <cell r="I120">
            <v>8.1333184645469956</v>
          </cell>
          <cell r="J120">
            <v>0</v>
          </cell>
          <cell r="K120">
            <v>5.3222319554490838</v>
          </cell>
          <cell r="L120">
            <v>0</v>
          </cell>
          <cell r="M120">
            <v>9.7429396349277226</v>
          </cell>
          <cell r="N120">
            <v>0</v>
          </cell>
          <cell r="O120">
            <v>7.1711650083801901</v>
          </cell>
          <cell r="P120">
            <v>0</v>
          </cell>
          <cell r="Q120">
            <v>15.952803522887148</v>
          </cell>
          <cell r="R120">
            <v>0</v>
          </cell>
          <cell r="S120">
            <v>21.082213012686189</v>
          </cell>
          <cell r="T120">
            <v>0</v>
          </cell>
          <cell r="U120">
            <v>51.866310749876995</v>
          </cell>
          <cell r="V120">
            <v>0</v>
          </cell>
          <cell r="W120">
            <v>89.302941148828921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4.4733547131780668E-2</v>
          </cell>
          <cell r="G121">
            <v>0.21497187861262715</v>
          </cell>
          <cell r="H121">
            <v>0</v>
          </cell>
          <cell r="I121">
            <v>0.83759711071427556</v>
          </cell>
          <cell r="J121">
            <v>0.2271863084247176</v>
          </cell>
          <cell r="K121">
            <v>1.1940674619395995</v>
          </cell>
          <cell r="L121">
            <v>0</v>
          </cell>
          <cell r="M121">
            <v>2.107244847298829</v>
          </cell>
          <cell r="N121">
            <v>0.43102146562706528</v>
          </cell>
          <cell r="O121">
            <v>1.4990721431976988</v>
          </cell>
          <cell r="P121">
            <v>3.0261965619637381E-2</v>
          </cell>
          <cell r="Q121">
            <v>1.3372908865471178</v>
          </cell>
          <cell r="R121">
            <v>0.71467803569389676</v>
          </cell>
          <cell r="S121">
            <v>3.3568608683422254</v>
          </cell>
          <cell r="T121">
            <v>0.7543362485576266</v>
          </cell>
          <cell r="U121">
            <v>33.426873287581316</v>
          </cell>
          <cell r="V121">
            <v>1.2430408031803175</v>
          </cell>
          <cell r="W121">
            <v>3.8727960890924797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3.98230906281552E-2</v>
          </cell>
          <cell r="G122">
            <v>5.9653039286134977E-3</v>
          </cell>
          <cell r="H122">
            <v>0</v>
          </cell>
          <cell r="I122">
            <v>2.3242674192482469E-2</v>
          </cell>
          <cell r="J122">
            <v>6.2900983229106575E-2</v>
          </cell>
          <cell r="K122">
            <v>0.36884151355273714</v>
          </cell>
          <cell r="L122">
            <v>0</v>
          </cell>
          <cell r="M122">
            <v>0.34126680575193358</v>
          </cell>
          <cell r="N122">
            <v>0.18853356335512944</v>
          </cell>
          <cell r="O122">
            <v>0.9743420476137632</v>
          </cell>
          <cell r="P122">
            <v>1.6841965217535552E-2</v>
          </cell>
          <cell r="Q122">
            <v>0.91323394903500654</v>
          </cell>
          <cell r="R122">
            <v>1.9315319337970017E-2</v>
          </cell>
          <cell r="S122">
            <v>1.9019642709667388</v>
          </cell>
          <cell r="T122">
            <v>2.0387146101321436E-2</v>
          </cell>
          <cell r="U122">
            <v>0.92756996789793988</v>
          </cell>
          <cell r="V122">
            <v>8.7200987021716359E-2</v>
          </cell>
          <cell r="W122">
            <v>3.604523304223278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7.7034802890062733E-3</v>
          </cell>
          <cell r="L123">
            <v>0</v>
          </cell>
          <cell r="M123">
            <v>4.8433120451523246E-2</v>
          </cell>
          <cell r="N123">
            <v>6.0200561823608105E-2</v>
          </cell>
          <cell r="O123">
            <v>0.35710293097697815</v>
          </cell>
          <cell r="P123">
            <v>2.6837363887686944E-2</v>
          </cell>
          <cell r="Q123">
            <v>1.2132303684646839</v>
          </cell>
          <cell r="R123">
            <v>2.6217454974461964E-2</v>
          </cell>
          <cell r="S123">
            <v>0.22051272345571368</v>
          </cell>
          <cell r="T123">
            <v>2.767228828148106E-2</v>
          </cell>
          <cell r="U123">
            <v>0</v>
          </cell>
          <cell r="V123">
            <v>0.11836138512482715</v>
          </cell>
          <cell r="W123">
            <v>1.5691805875200355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8.8510989627617505E-3</v>
          </cell>
          <cell r="O124">
            <v>8.693182846698783E-3</v>
          </cell>
          <cell r="P124">
            <v>3.9458130700769038E-3</v>
          </cell>
          <cell r="Q124">
            <v>8.9069697614284751E-2</v>
          </cell>
          <cell r="R124">
            <v>1.6004807981770893E-2</v>
          </cell>
          <cell r="S124">
            <v>9.4412274215822135E-3</v>
          </cell>
          <cell r="T124">
            <v>1.6892931094674352E-2</v>
          </cell>
          <cell r="U124">
            <v>0</v>
          </cell>
          <cell r="V124">
            <v>7.2255344510920347E-2</v>
          </cell>
          <cell r="W124">
            <v>6.1414047350113285E-2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7.2878889076165743E-4</v>
          </cell>
          <cell r="O125">
            <v>2.9976492574823393E-4</v>
          </cell>
          <cell r="P125">
            <v>3.248935236847609E-4</v>
          </cell>
          <cell r="Q125">
            <v>3.0713688832511984E-3</v>
          </cell>
          <cell r="R125">
            <v>4.4477423729831662E-2</v>
          </cell>
          <cell r="S125">
            <v>3.2555956626145564E-4</v>
          </cell>
          <cell r="T125">
            <v>4.6945521320371664E-2</v>
          </cell>
          <cell r="U125">
            <v>0</v>
          </cell>
          <cell r="V125">
            <v>0.20079788387449171</v>
          </cell>
          <cell r="W125">
            <v>2.117725770693561E-3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3.4763639746858983E-2</v>
          </cell>
          <cell r="S126">
            <v>0</v>
          </cell>
          <cell r="T126">
            <v>3.6692709560317539E-2</v>
          </cell>
          <cell r="U126">
            <v>0</v>
          </cell>
          <cell r="V126">
            <v>0.15694401140105951</v>
          </cell>
          <cell r="W126">
            <v>0</v>
          </cell>
        </row>
      </sheetData>
      <sheetData sheetId="14"/>
      <sheetData sheetId="15"/>
      <sheetData sheetId="16"/>
      <sheetData sheetId="17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0">
          <cell r="B120">
            <v>0</v>
          </cell>
          <cell r="C120">
            <v>0</v>
          </cell>
          <cell r="D120">
            <v>0</v>
          </cell>
          <cell r="E120">
            <v>0.39351322855147336</v>
          </cell>
          <cell r="F120">
            <v>0</v>
          </cell>
          <cell r="G120">
            <v>13.261890353798393</v>
          </cell>
          <cell r="H120">
            <v>0</v>
          </cell>
          <cell r="I120">
            <v>2.1784008522929184</v>
          </cell>
          <cell r="J120">
            <v>0</v>
          </cell>
          <cell r="K120">
            <v>10.664459955763407</v>
          </cell>
          <cell r="L120">
            <v>0</v>
          </cell>
          <cell r="M120">
            <v>5.3433033150210747</v>
          </cell>
          <cell r="N120">
            <v>0</v>
          </cell>
          <cell r="O120">
            <v>1.1886842553644681</v>
          </cell>
          <cell r="P120">
            <v>0</v>
          </cell>
          <cell r="Q120">
            <v>1.4148650216432535</v>
          </cell>
          <cell r="R120">
            <v>0</v>
          </cell>
          <cell r="S120">
            <v>2.1015062589304034</v>
          </cell>
          <cell r="T120">
            <v>0</v>
          </cell>
          <cell r="U120">
            <v>0</v>
          </cell>
          <cell r="V120">
            <v>0</v>
          </cell>
          <cell r="W120">
            <v>11.190229688486465</v>
          </cell>
        </row>
        <row r="121">
          <cell r="B121">
            <v>0</v>
          </cell>
          <cell r="C121">
            <v>0</v>
          </cell>
          <cell r="D121">
            <v>2.9384547317516314</v>
          </cell>
          <cell r="E121">
            <v>0</v>
          </cell>
          <cell r="F121">
            <v>4.4609164393163407</v>
          </cell>
          <cell r="G121">
            <v>0.58172806861796789</v>
          </cell>
          <cell r="H121">
            <v>6.5340600121141508</v>
          </cell>
          <cell r="I121">
            <v>1.1110797936233443</v>
          </cell>
          <cell r="J121">
            <v>8.8306996683595163</v>
          </cell>
          <cell r="K121">
            <v>0.46192384151093974</v>
          </cell>
          <cell r="L121">
            <v>3.7652614568997835</v>
          </cell>
          <cell r="M121">
            <v>1.2408132001700274</v>
          </cell>
          <cell r="N121">
            <v>3.4912848863288621</v>
          </cell>
          <cell r="O121">
            <v>8.4639893603402854</v>
          </cell>
          <cell r="P121">
            <v>1.8417967206353334</v>
          </cell>
          <cell r="Q121">
            <v>2.1690406987852726E-2</v>
          </cell>
          <cell r="R121">
            <v>0.39844217735159509</v>
          </cell>
          <cell r="S121">
            <v>0.95827809432275834</v>
          </cell>
          <cell r="T121">
            <v>0.42710981731206382</v>
          </cell>
          <cell r="U121">
            <v>0</v>
          </cell>
          <cell r="V121">
            <v>1.9362366557626376</v>
          </cell>
          <cell r="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9.4691052295290679E-3</v>
          </cell>
          <cell r="G122">
            <v>1.614250550121802E-2</v>
          </cell>
          <cell r="H122">
            <v>6.0598900528796851E-2</v>
          </cell>
          <cell r="I122">
            <v>0.125542917146793</v>
          </cell>
          <cell r="J122">
            <v>0.17103713653893121</v>
          </cell>
          <cell r="K122">
            <v>1.2818030545524536E-2</v>
          </cell>
          <cell r="L122">
            <v>0.12672115631075995</v>
          </cell>
          <cell r="M122">
            <v>3.4431609871110727E-2</v>
          </cell>
          <cell r="N122">
            <v>4.3694797619982823E-2</v>
          </cell>
          <cell r="O122">
            <v>0.30724781625655401</v>
          </cell>
          <cell r="P122">
            <v>0.13878632870975041</v>
          </cell>
          <cell r="Q122">
            <v>0.45093577279505609</v>
          </cell>
          <cell r="R122">
            <v>2.1934603677414927E-2</v>
          </cell>
          <cell r="S122">
            <v>0.74646896895907977</v>
          </cell>
          <cell r="T122">
            <v>2.3512783289521669E-2</v>
          </cell>
          <cell r="U122">
            <v>6.8054330093989576E-2</v>
          </cell>
          <cell r="V122">
            <v>0.10659158614214591</v>
          </cell>
          <cell r="W122">
            <v>8.6111760672239163E-2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2.1733433318239545E-3</v>
          </cell>
          <cell r="J123">
            <v>0</v>
          </cell>
          <cell r="K123">
            <v>0</v>
          </cell>
          <cell r="L123">
            <v>8.5531862461529246E-2</v>
          </cell>
          <cell r="M123">
            <v>0</v>
          </cell>
          <cell r="N123">
            <v>0</v>
          </cell>
          <cell r="O123">
            <v>1.6608747815772687E-3</v>
          </cell>
          <cell r="P123">
            <v>2.246850316703702E-2</v>
          </cell>
          <cell r="Q123">
            <v>0.44639876792536576</v>
          </cell>
          <cell r="R123">
            <v>3.231820244710977E-2</v>
          </cell>
          <cell r="S123">
            <v>0.28264864999935596</v>
          </cell>
          <cell r="T123">
            <v>3.4643474831879746E-2</v>
          </cell>
          <cell r="U123">
            <v>0.1962889355603501</v>
          </cell>
          <cell r="V123">
            <v>0.15705086404854518</v>
          </cell>
          <cell r="W123">
            <v>0.2483719378067063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4.0872285609877337E-3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2.7611354190338076E-2</v>
          </cell>
          <cell r="R124">
            <v>4.7516434978811146E-3</v>
          </cell>
          <cell r="S124">
            <v>1.182218581026356E-2</v>
          </cell>
          <cell r="T124">
            <v>5.0935209716043758E-3</v>
          </cell>
          <cell r="U124">
            <v>1.6310541923352875E-2</v>
          </cell>
          <cell r="V124">
            <v>2.3090693803721071E-2</v>
          </cell>
          <cell r="W124">
            <v>2.0638355863594512E-2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9.5211566173579573E-4</v>
          </cell>
          <cell r="R125">
            <v>3.9124463625193716E-4</v>
          </cell>
          <cell r="S125">
            <v>4.0766157966426057E-4</v>
          </cell>
          <cell r="T125">
            <v>4.1939441809252237E-4</v>
          </cell>
          <cell r="U125">
            <v>5.624324801156164E-4</v>
          </cell>
          <cell r="V125">
            <v>1.9012600802375567E-3</v>
          </cell>
          <cell r="W125">
            <v>7.1166744357222455E-4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/>
      <sheetData sheetId="15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19">
          <cell r="L419">
            <v>254737.00118463332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46.3</v>
          </cell>
        </row>
      </sheetData>
      <sheetData sheetId="10"/>
      <sheetData sheetId="11"/>
      <sheetData sheetId="12"/>
      <sheetData sheetId="13">
        <row r="86">
          <cell r="X86">
            <v>51.176323005371763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5.5971458629315664E-2</v>
          </cell>
          <cell r="H120">
            <v>0</v>
          </cell>
          <cell r="I120">
            <v>0</v>
          </cell>
          <cell r="J120">
            <v>0</v>
          </cell>
          <cell r="K120">
            <v>5.9419872384736748E-2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>
            <v>0</v>
          </cell>
          <cell r="C121">
            <v>0</v>
          </cell>
          <cell r="D121">
            <v>0.26392759822849837</v>
          </cell>
          <cell r="E121">
            <v>0</v>
          </cell>
          <cell r="F121">
            <v>0.34628020196183307</v>
          </cell>
          <cell r="G121">
            <v>0</v>
          </cell>
          <cell r="H121">
            <v>0.29182500909672426</v>
          </cell>
          <cell r="I121">
            <v>1.2318373488643029E-2</v>
          </cell>
          <cell r="J121">
            <v>8.8167261810357916E-2</v>
          </cell>
          <cell r="K121">
            <v>2.5279112035186744</v>
          </cell>
          <cell r="L121">
            <v>0.2184409625642568</v>
          </cell>
          <cell r="M121">
            <v>0.15736670870689498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0.15710747050379026</v>
          </cell>
          <cell r="K122">
            <v>0.15988816914711096</v>
          </cell>
          <cell r="L122">
            <v>1.7238642372284683</v>
          </cell>
          <cell r="M122">
            <v>5.5299962404123288</v>
          </cell>
          <cell r="N122">
            <v>2.7753604292070668</v>
          </cell>
          <cell r="O122">
            <v>5.0384717163825377</v>
          </cell>
          <cell r="P122">
            <v>3.0373022885781666</v>
          </cell>
          <cell r="Q122">
            <v>5.4003165589548336</v>
          </cell>
          <cell r="R122">
            <v>3.1933586828785505</v>
          </cell>
          <cell r="S122">
            <v>5.8487543833492426</v>
          </cell>
          <cell r="T122">
            <v>3.3178071552301995</v>
          </cell>
          <cell r="U122">
            <v>6.3139068136914647</v>
          </cell>
          <cell r="V122">
            <v>3.4885042586284554</v>
          </cell>
          <cell r="W122">
            <v>6.2273516633293005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1.0429578737416625E-3</v>
          </cell>
          <cell r="K123">
            <v>0</v>
          </cell>
          <cell r="L123">
            <v>3.5393882038700669E-2</v>
          </cell>
          <cell r="M123">
            <v>1.0534514884394717</v>
          </cell>
          <cell r="N123">
            <v>3.2144046622285902</v>
          </cell>
          <cell r="O123">
            <v>0.82664635988246471</v>
          </cell>
          <cell r="P123">
            <v>3.5177840450051359</v>
          </cell>
          <cell r="Q123">
            <v>0.88601311607205568</v>
          </cell>
          <cell r="R123">
            <v>3.6985275607412365</v>
          </cell>
          <cell r="S123">
            <v>0.95958691305575705</v>
          </cell>
          <cell r="T123">
            <v>3.8426629838468602</v>
          </cell>
          <cell r="U123">
            <v>1.0359030233720317</v>
          </cell>
          <cell r="V123">
            <v>4.0403632750299527</v>
          </cell>
          <cell r="W123">
            <v>1.0217021894677119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90.808209220017389</v>
          </cell>
        </row>
      </sheetData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P"/>
      <sheetName val="F(T,I)"/>
      <sheetName val="T"/>
      <sheetName val="Wpred"/>
      <sheetName val="cannibal"/>
      <sheetName val="haddock"/>
      <sheetName val="capelin"/>
      <sheetName val="herring"/>
    </sheetNames>
    <sheetDataSet>
      <sheetData sheetId="0">
        <row r="419">
          <cell r="L419">
            <v>212462.51050491902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">
          <cell r="B24">
            <v>61</v>
          </cell>
        </row>
      </sheetData>
      <sheetData sheetId="10"/>
      <sheetData sheetId="11"/>
      <sheetData sheetId="12"/>
      <sheetData sheetId="13">
        <row r="86">
          <cell r="X86">
            <v>671.99834037642006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4.2675477682667902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0.26188706313055243</v>
          </cell>
          <cell r="G121">
            <v>0</v>
          </cell>
          <cell r="H121">
            <v>1.7906512397484576E-2</v>
          </cell>
          <cell r="I121">
            <v>0</v>
          </cell>
          <cell r="J121">
            <v>5.1610538874433232E-2</v>
          </cell>
          <cell r="K121">
            <v>4.8236956514970127E-2</v>
          </cell>
          <cell r="L121">
            <v>0.28481235251013054</v>
          </cell>
          <cell r="M121">
            <v>0</v>
          </cell>
          <cell r="N121">
            <v>0</v>
          </cell>
          <cell r="O121">
            <v>4.5759928049175977</v>
          </cell>
          <cell r="P121">
            <v>0</v>
          </cell>
          <cell r="Q121">
            <v>5.2836904597921537</v>
          </cell>
          <cell r="R121">
            <v>0</v>
          </cell>
          <cell r="S121">
            <v>5.8693419601134673</v>
          </cell>
          <cell r="T121">
            <v>0</v>
          </cell>
          <cell r="U121">
            <v>6.0656494604234785</v>
          </cell>
          <cell r="V121">
            <v>0</v>
          </cell>
          <cell r="W121">
            <v>5.9593882880746669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0.22213792790719913</v>
          </cell>
          <cell r="I122">
            <v>0</v>
          </cell>
          <cell r="J122">
            <v>2.4832033141344224E-2</v>
          </cell>
          <cell r="K122">
            <v>3.883336210410953E-2</v>
          </cell>
          <cell r="L122">
            <v>1.0092345185923461</v>
          </cell>
          <cell r="M122">
            <v>4.6208744181052384E-2</v>
          </cell>
          <cell r="N122">
            <v>0.56729102105290841</v>
          </cell>
          <cell r="O122">
            <v>2.3689370780695875</v>
          </cell>
          <cell r="P122">
            <v>0.64503318400041454</v>
          </cell>
          <cell r="Q122">
            <v>2.735303741254369</v>
          </cell>
          <cell r="R122">
            <v>0.69845934470832494</v>
          </cell>
          <cell r="S122">
            <v>3.0384885610485139</v>
          </cell>
          <cell r="T122">
            <v>0.7470058032129383</v>
          </cell>
          <cell r="U122">
            <v>3.1401146203569517</v>
          </cell>
          <cell r="V122">
            <v>0.75759200128140713</v>
          </cell>
          <cell r="W122">
            <v>3.0851044746098419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5.2560769012554578E-4</v>
          </cell>
          <cell r="K123">
            <v>0</v>
          </cell>
          <cell r="L123">
            <v>0.17273506555170609</v>
          </cell>
          <cell r="M123">
            <v>1.8328608027121336E-2</v>
          </cell>
          <cell r="N123">
            <v>1.2007575920480617E-2</v>
          </cell>
          <cell r="O123">
            <v>0</v>
          </cell>
          <cell r="P123">
            <v>1.3653106854641998E-2</v>
          </cell>
          <cell r="Q123">
            <v>0</v>
          </cell>
          <cell r="R123">
            <v>1.4783952676332165E-2</v>
          </cell>
          <cell r="S123">
            <v>0</v>
          </cell>
          <cell r="T123">
            <v>1.5811512190816782E-2</v>
          </cell>
          <cell r="U123">
            <v>0</v>
          </cell>
          <cell r="V123">
            <v>1.6035585148609158E-2</v>
          </cell>
          <cell r="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</sheetData>
      <sheetData sheetId="14">
        <row r="84">
          <cell r="X84">
            <v>0</v>
          </cell>
        </row>
      </sheetData>
      <sheetData sheetId="15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l"/>
      <sheetName val="GadgetCod"/>
      <sheetName val="GadgetCapelin"/>
      <sheetName val="GadgetHerring"/>
      <sheetName val="GadgetOther"/>
      <sheetName val="GadgetRatioCod"/>
      <sheetName val="VPA"/>
      <sheetName val="Dist"/>
      <sheetName val="W"/>
      <sheetName val="W%"/>
      <sheetName val="F(T,I)"/>
      <sheetName val="T"/>
      <sheetName val="Wpred"/>
      <sheetName val="cannibal"/>
      <sheetName val="haddock"/>
      <sheetName val="capelin"/>
      <sheetName val="herring"/>
      <sheetName val="ConsGadget"/>
      <sheetName val="RatioGadget"/>
      <sheetName val="Beist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0">
          <cell r="B110">
            <v>1</v>
          </cell>
          <cell r="D110">
            <v>2</v>
          </cell>
          <cell r="F110">
            <v>3</v>
          </cell>
          <cell r="H110">
            <v>4</v>
          </cell>
          <cell r="J110">
            <v>5</v>
          </cell>
          <cell r="L110">
            <v>6</v>
          </cell>
          <cell r="N110">
            <v>7</v>
          </cell>
          <cell r="P110">
            <v>8</v>
          </cell>
          <cell r="R110">
            <v>9</v>
          </cell>
          <cell r="T110">
            <v>10</v>
          </cell>
          <cell r="V110">
            <v>11</v>
          </cell>
        </row>
        <row r="111">
          <cell r="A111" t="str">
            <v>Prey age/halfyear</v>
          </cell>
          <cell r="B111">
            <v>1</v>
          </cell>
          <cell r="C111">
            <v>2</v>
          </cell>
          <cell r="D111">
            <v>1</v>
          </cell>
          <cell r="E111">
            <v>2</v>
          </cell>
          <cell r="F111">
            <v>1</v>
          </cell>
          <cell r="G111">
            <v>2</v>
          </cell>
          <cell r="H111">
            <v>1</v>
          </cell>
          <cell r="I111">
            <v>2</v>
          </cell>
          <cell r="J111">
            <v>1</v>
          </cell>
          <cell r="K111">
            <v>2</v>
          </cell>
          <cell r="L111">
            <v>1</v>
          </cell>
          <cell r="M111">
            <v>2</v>
          </cell>
          <cell r="N111">
            <v>1</v>
          </cell>
          <cell r="O111">
            <v>2</v>
          </cell>
          <cell r="P111">
            <v>1</v>
          </cell>
          <cell r="Q111">
            <v>2</v>
          </cell>
          <cell r="R111">
            <v>1</v>
          </cell>
          <cell r="S111">
            <v>2</v>
          </cell>
          <cell r="T111">
            <v>1</v>
          </cell>
          <cell r="U111">
            <v>2</v>
          </cell>
          <cell r="V111">
            <v>1</v>
          </cell>
          <cell r="W111">
            <v>2</v>
          </cell>
        </row>
        <row r="120">
          <cell r="A120">
            <v>0</v>
          </cell>
        </row>
        <row r="121">
          <cell r="A121">
            <v>1</v>
          </cell>
        </row>
        <row r="122">
          <cell r="A122">
            <v>2</v>
          </cell>
        </row>
        <row r="123">
          <cell r="A123">
            <v>3</v>
          </cell>
        </row>
        <row r="124">
          <cell r="A124">
            <v>4</v>
          </cell>
        </row>
        <row r="125">
          <cell r="A125">
            <v>5</v>
          </cell>
        </row>
        <row r="126">
          <cell r="A126">
            <v>6</v>
          </cell>
        </row>
      </sheetData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10"/>
  <sheetViews>
    <sheetView workbookViewId="0">
      <selection activeCell="B4" sqref="B4:W10"/>
    </sheetView>
  </sheetViews>
  <sheetFormatPr defaultColWidth="9.140625" defaultRowHeight="12.75" x14ac:dyDescent="0.2"/>
  <cols>
    <col min="1" max="1" width="14.7109375" customWidth="1"/>
    <col min="2" max="2" width="8.42578125" customWidth="1"/>
  </cols>
  <sheetData>
    <row r="1" spans="1:23" x14ac:dyDescent="0.2">
      <c r="A1">
        <v>1984</v>
      </c>
      <c r="B1" s="1" t="s">
        <v>0</v>
      </c>
    </row>
    <row r="2" spans="1:23" x14ac:dyDescent="0.2">
      <c r="A2" t="s">
        <v>1</v>
      </c>
      <c r="B2">
        <f>[1]cannibal!B110</f>
        <v>1</v>
      </c>
      <c r="D2">
        <f>[1]cannibal!D110</f>
        <v>2</v>
      </c>
      <c r="F2">
        <f>[1]cannibal!F110</f>
        <v>3</v>
      </c>
      <c r="H2">
        <f>[1]cannibal!H110</f>
        <v>4</v>
      </c>
      <c r="J2">
        <f>[1]cannibal!J110</f>
        <v>5</v>
      </c>
      <c r="L2">
        <f>[1]cannibal!L110</f>
        <v>6</v>
      </c>
      <c r="N2">
        <f>[1]cannibal!N110</f>
        <v>7</v>
      </c>
      <c r="P2">
        <f>[1]cannibal!P110</f>
        <v>8</v>
      </c>
      <c r="R2">
        <f>[1]cannibal!R110</f>
        <v>9</v>
      </c>
      <c r="T2">
        <f>[1]cannibal!T110</f>
        <v>10</v>
      </c>
      <c r="V2">
        <f>[1]cannibal!V110</f>
        <v>11</v>
      </c>
    </row>
    <row r="3" spans="1:23" x14ac:dyDescent="0.2">
      <c r="A3" t="str">
        <f>[1]cannibal!A111</f>
        <v>Prey age/halfyear</v>
      </c>
      <c r="B3">
        <f>[1]cannibal!B111</f>
        <v>1</v>
      </c>
      <c r="C3">
        <f>[1]cannibal!C111</f>
        <v>2</v>
      </c>
      <c r="D3">
        <f>[1]cannibal!D111</f>
        <v>1</v>
      </c>
      <c r="E3">
        <f>[1]cannibal!E111</f>
        <v>2</v>
      </c>
      <c r="F3">
        <f>[1]cannibal!F111</f>
        <v>1</v>
      </c>
      <c r="G3">
        <f>[1]cannibal!G111</f>
        <v>2</v>
      </c>
      <c r="H3">
        <f>[1]cannibal!H111</f>
        <v>1</v>
      </c>
      <c r="I3">
        <f>[1]cannibal!I111</f>
        <v>2</v>
      </c>
      <c r="J3">
        <f>[1]cannibal!J111</f>
        <v>1</v>
      </c>
      <c r="K3">
        <f>[1]cannibal!K111</f>
        <v>2</v>
      </c>
      <c r="L3">
        <f>[1]cannibal!L111</f>
        <v>1</v>
      </c>
      <c r="M3">
        <f>[1]cannibal!M111</f>
        <v>2</v>
      </c>
      <c r="N3">
        <f>[1]cannibal!N111</f>
        <v>1</v>
      </c>
      <c r="O3">
        <f>[1]cannibal!O111</f>
        <v>2</v>
      </c>
      <c r="P3">
        <f>[1]cannibal!P111</f>
        <v>1</v>
      </c>
      <c r="Q3">
        <f>[1]cannibal!Q111</f>
        <v>2</v>
      </c>
      <c r="R3">
        <f>[1]cannibal!R111</f>
        <v>1</v>
      </c>
      <c r="S3">
        <f>[1]cannibal!S111</f>
        <v>2</v>
      </c>
      <c r="T3">
        <f>[1]cannibal!T111</f>
        <v>1</v>
      </c>
      <c r="U3">
        <f>[1]cannibal!U111</f>
        <v>2</v>
      </c>
      <c r="V3">
        <f>[1]cannibal!V111</f>
        <v>1</v>
      </c>
      <c r="W3">
        <f>[1]cannibal!W111</f>
        <v>2</v>
      </c>
    </row>
    <row r="4" spans="1:23" x14ac:dyDescent="0.2">
      <c r="A4">
        <f>[1]cannibal!A120</f>
        <v>0</v>
      </c>
      <c r="B4" s="1">
        <f>[2]cannibal!B120</f>
        <v>0</v>
      </c>
      <c r="C4" s="1">
        <f>[2]cannibal!C120</f>
        <v>4.9567342109053871E-4</v>
      </c>
      <c r="D4" s="1">
        <f>[2]cannibal!D120</f>
        <v>0</v>
      </c>
      <c r="E4" s="1">
        <f>[2]cannibal!E120</f>
        <v>1.4158710759730338E-3</v>
      </c>
      <c r="F4" s="1">
        <f>[2]cannibal!F120</f>
        <v>0</v>
      </c>
      <c r="G4" s="1">
        <f>[2]cannibal!G120</f>
        <v>2.3245318157745182E-3</v>
      </c>
      <c r="H4" s="1">
        <f>[2]cannibal!H120</f>
        <v>0</v>
      </c>
      <c r="I4" s="1">
        <f>[2]cannibal!I120</f>
        <v>7.5193414394064233E-3</v>
      </c>
      <c r="J4" s="1">
        <f>[2]cannibal!J120</f>
        <v>0</v>
      </c>
      <c r="K4" s="1">
        <f>[2]cannibal!K120</f>
        <v>1.4935338134778634E-2</v>
      </c>
      <c r="L4" s="1">
        <f>[2]cannibal!L120</f>
        <v>0</v>
      </c>
      <c r="M4" s="1">
        <f>[2]cannibal!M120</f>
        <v>3.1005687222047437E-2</v>
      </c>
      <c r="N4" s="1">
        <f>[2]cannibal!N120</f>
        <v>0</v>
      </c>
      <c r="O4" s="1">
        <f>[2]cannibal!O120</f>
        <v>8.7740321569476434E-2</v>
      </c>
      <c r="P4" s="1">
        <f>[2]cannibal!P120</f>
        <v>0</v>
      </c>
      <c r="Q4" s="1">
        <f>[2]cannibal!Q120</f>
        <v>0.17545575533151433</v>
      </c>
      <c r="R4" s="1">
        <f>[2]cannibal!R120</f>
        <v>0</v>
      </c>
      <c r="S4" s="1">
        <f>[2]cannibal!S120</f>
        <v>0.25758490984816679</v>
      </c>
      <c r="T4" s="1">
        <f>[2]cannibal!T120</f>
        <v>0</v>
      </c>
      <c r="U4" s="1">
        <f>[2]cannibal!U120</f>
        <v>1.3515890112471414</v>
      </c>
      <c r="V4" s="1">
        <f>[2]cannibal!V120</f>
        <v>0</v>
      </c>
      <c r="W4" s="1">
        <f>[2]cannibal!W120</f>
        <v>5.3475404280497045</v>
      </c>
    </row>
    <row r="5" spans="1:23" x14ac:dyDescent="0.2">
      <c r="A5">
        <f>[1]cannibal!A121</f>
        <v>1</v>
      </c>
      <c r="B5" s="1">
        <f>[2]cannibal!B121</f>
        <v>0</v>
      </c>
      <c r="C5" s="1">
        <f>[2]cannibal!C121</f>
        <v>2.4970953203553588E-5</v>
      </c>
      <c r="D5" s="1">
        <f>[2]cannibal!D121</f>
        <v>0</v>
      </c>
      <c r="E5" s="1">
        <f>[2]cannibal!E121</f>
        <v>7.1328517681261145E-5</v>
      </c>
      <c r="F5" s="1">
        <f>[2]cannibal!F121</f>
        <v>0</v>
      </c>
      <c r="G5" s="1">
        <f>[2]cannibal!G121</f>
        <v>1.1710487736899336E-4</v>
      </c>
      <c r="H5" s="1">
        <f>[2]cannibal!H121</f>
        <v>0</v>
      </c>
      <c r="I5" s="1">
        <f>[2]cannibal!I121</f>
        <v>3.7880813296757798E-4</v>
      </c>
      <c r="J5" s="1">
        <f>[2]cannibal!J121</f>
        <v>0</v>
      </c>
      <c r="K5" s="1">
        <f>[2]cannibal!K121</f>
        <v>7.5240998160093877E-4</v>
      </c>
      <c r="L5" s="1">
        <f>[2]cannibal!L121</f>
        <v>0</v>
      </c>
      <c r="M5" s="1">
        <f>[2]cannibal!M121</f>
        <v>1.5619993562744298E-3</v>
      </c>
      <c r="N5" s="1">
        <f>[2]cannibal!N121</f>
        <v>0</v>
      </c>
      <c r="O5" s="1">
        <f>[2]cannibal!O121</f>
        <v>4.4201673334748831E-3</v>
      </c>
      <c r="P5" s="1">
        <f>[2]cannibal!P121</f>
        <v>0</v>
      </c>
      <c r="Q5" s="1">
        <f>[2]cannibal!Q121</f>
        <v>8.8390808731241468E-3</v>
      </c>
      <c r="R5" s="1">
        <f>[2]cannibal!R121</f>
        <v>0</v>
      </c>
      <c r="S5" s="1">
        <f>[2]cannibal!S121</f>
        <v>1.2976569765650718E-2</v>
      </c>
      <c r="T5" s="1">
        <f>[2]cannibal!T121</f>
        <v>0</v>
      </c>
      <c r="U5" s="1">
        <f>[2]cannibal!U121</f>
        <v>6.8090126511191007E-2</v>
      </c>
      <c r="V5" s="1">
        <f>[2]cannibal!V121</f>
        <v>0</v>
      </c>
      <c r="W5" s="1">
        <f>[2]cannibal!W121</f>
        <v>0.26939750267252921</v>
      </c>
    </row>
    <row r="6" spans="1:23" x14ac:dyDescent="0.2">
      <c r="A6">
        <f>[1]cannibal!A122</f>
        <v>2</v>
      </c>
      <c r="B6" s="1">
        <f>[2]cannibal!B122</f>
        <v>0</v>
      </c>
      <c r="C6" s="1">
        <f>[2]cannibal!C122</f>
        <v>0</v>
      </c>
      <c r="D6" s="1">
        <f>[2]cannibal!D122</f>
        <v>0</v>
      </c>
      <c r="E6" s="1">
        <f>[2]cannibal!E122</f>
        <v>0</v>
      </c>
      <c r="F6" s="1">
        <f>[2]cannibal!F122</f>
        <v>0</v>
      </c>
      <c r="G6" s="1">
        <f>[2]cannibal!G122</f>
        <v>0</v>
      </c>
      <c r="H6" s="1">
        <f>[2]cannibal!H122</f>
        <v>0</v>
      </c>
      <c r="I6" s="1">
        <f>[2]cannibal!I122</f>
        <v>0</v>
      </c>
      <c r="J6" s="1">
        <f>[2]cannibal!J122</f>
        <v>0</v>
      </c>
      <c r="K6" s="1">
        <f>[2]cannibal!K122</f>
        <v>0</v>
      </c>
      <c r="L6" s="1">
        <f>[2]cannibal!L122</f>
        <v>0</v>
      </c>
      <c r="M6" s="1">
        <f>[2]cannibal!M122</f>
        <v>0</v>
      </c>
      <c r="N6" s="1">
        <f>[2]cannibal!N122</f>
        <v>0</v>
      </c>
      <c r="O6" s="1">
        <f>[2]cannibal!O122</f>
        <v>0</v>
      </c>
      <c r="P6" s="1">
        <f>[2]cannibal!P122</f>
        <v>0</v>
      </c>
      <c r="Q6" s="1">
        <f>[2]cannibal!Q122</f>
        <v>0</v>
      </c>
      <c r="R6" s="1">
        <f>[2]cannibal!R122</f>
        <v>0</v>
      </c>
      <c r="S6" s="1">
        <f>[2]cannibal!S122</f>
        <v>0</v>
      </c>
      <c r="T6" s="1">
        <f>[2]cannibal!T122</f>
        <v>0</v>
      </c>
      <c r="U6" s="1">
        <f>[2]cannibal!U122</f>
        <v>0</v>
      </c>
      <c r="V6" s="1">
        <f>[2]cannibal!V122</f>
        <v>0</v>
      </c>
      <c r="W6" s="1">
        <f>[2]cannibal!W122</f>
        <v>0</v>
      </c>
    </row>
    <row r="7" spans="1:23" x14ac:dyDescent="0.2">
      <c r="A7">
        <f>[1]cannibal!A123</f>
        <v>3</v>
      </c>
      <c r="B7" s="1">
        <f>[2]cannibal!B123</f>
        <v>0</v>
      </c>
      <c r="C7" s="1">
        <f>[2]cannibal!C123</f>
        <v>0</v>
      </c>
      <c r="D7" s="1">
        <f>[2]cannibal!D123</f>
        <v>0</v>
      </c>
      <c r="E7" s="1">
        <f>[2]cannibal!E123</f>
        <v>0</v>
      </c>
      <c r="F7" s="1">
        <f>[2]cannibal!F123</f>
        <v>0.34099633610498625</v>
      </c>
      <c r="G7" s="1">
        <f>[2]cannibal!G123</f>
        <v>0</v>
      </c>
      <c r="H7" s="1">
        <f>[2]cannibal!H123</f>
        <v>0</v>
      </c>
      <c r="I7" s="1">
        <f>[2]cannibal!I123</f>
        <v>0</v>
      </c>
      <c r="J7" s="1">
        <f>[2]cannibal!J123</f>
        <v>0.12219800486789142</v>
      </c>
      <c r="K7" s="1">
        <f>[2]cannibal!K123</f>
        <v>3.0439392781019952</v>
      </c>
      <c r="L7" s="1">
        <f>[2]cannibal!L123</f>
        <v>1.7921085082540176</v>
      </c>
      <c r="M7" s="1">
        <f>[2]cannibal!M123</f>
        <v>0.48054819081849243</v>
      </c>
      <c r="N7" s="1">
        <f>[2]cannibal!N123</f>
        <v>0</v>
      </c>
      <c r="O7" s="1">
        <f>[2]cannibal!O123</f>
        <v>2.4673785916607054</v>
      </c>
      <c r="P7" s="1">
        <f>[2]cannibal!P123</f>
        <v>0</v>
      </c>
      <c r="Q7" s="1">
        <f>[2]cannibal!Q123</f>
        <v>2.6412902907567162</v>
      </c>
      <c r="R7" s="1">
        <f>[2]cannibal!R123</f>
        <v>0</v>
      </c>
      <c r="S7" s="1">
        <f>[2]cannibal!S123</f>
        <v>2.8399138100973604</v>
      </c>
      <c r="T7" s="1">
        <f>[2]cannibal!T123</f>
        <v>0</v>
      </c>
      <c r="U7" s="1">
        <f>[2]cannibal!U123</f>
        <v>3.0904976152232444</v>
      </c>
      <c r="V7" s="1">
        <f>[2]cannibal!V123</f>
        <v>0</v>
      </c>
      <c r="W7" s="1">
        <f>[2]cannibal!W123</f>
        <v>3.0169402223071589</v>
      </c>
    </row>
    <row r="8" spans="1:23" x14ac:dyDescent="0.2">
      <c r="A8">
        <f>[1]cannibal!A124</f>
        <v>4</v>
      </c>
      <c r="B8" s="1">
        <f>[2]cannibal!B124</f>
        <v>0</v>
      </c>
      <c r="C8" s="1">
        <f>[2]cannibal!C124</f>
        <v>0</v>
      </c>
      <c r="D8" s="1">
        <f>[2]cannibal!D124</f>
        <v>0</v>
      </c>
      <c r="E8" s="1">
        <f>[2]cannibal!E124</f>
        <v>0</v>
      </c>
      <c r="F8" s="1">
        <f>[2]cannibal!F124</f>
        <v>0</v>
      </c>
      <c r="G8" s="1">
        <f>[2]cannibal!G124</f>
        <v>0</v>
      </c>
      <c r="H8" s="1">
        <f>[2]cannibal!H124</f>
        <v>0</v>
      </c>
      <c r="I8" s="1">
        <f>[2]cannibal!I124</f>
        <v>0</v>
      </c>
      <c r="J8" s="1">
        <f>[2]cannibal!J124</f>
        <v>0</v>
      </c>
      <c r="K8" s="1">
        <f>[2]cannibal!K124</f>
        <v>4.2426790181065856E-2</v>
      </c>
      <c r="L8" s="1">
        <f>[2]cannibal!L124</f>
        <v>0.30347897443811223</v>
      </c>
      <c r="M8" s="1">
        <f>[2]cannibal!M124</f>
        <v>1.8463429969142492E-2</v>
      </c>
      <c r="N8" s="1">
        <f>[2]cannibal!N124</f>
        <v>0.2820707460090956</v>
      </c>
      <c r="O8" s="1">
        <f>[2]cannibal!O124</f>
        <v>0.11841001491234204</v>
      </c>
      <c r="P8" s="1">
        <f>[2]cannibal!P124</f>
        <v>0.29869321088790857</v>
      </c>
      <c r="Q8" s="1">
        <f>[2]cannibal!Q124</f>
        <v>0.12675607374295264</v>
      </c>
      <c r="R8" s="1">
        <f>[2]cannibal!R124</f>
        <v>0.32217461698740602</v>
      </c>
      <c r="S8" s="1">
        <f>[2]cannibal!S124</f>
        <v>0.13628805799804736</v>
      </c>
      <c r="T8" s="1">
        <f>[2]cannibal!T124</f>
        <v>0.34532990673094027</v>
      </c>
      <c r="U8" s="1">
        <f>[2]cannibal!U124</f>
        <v>0.14831362724065647</v>
      </c>
      <c r="V8" s="1">
        <f>[2]cannibal!V124</f>
        <v>0.35772888096380562</v>
      </c>
      <c r="W8" s="1">
        <f>[2]cannibal!W124</f>
        <v>0.14478359256274176</v>
      </c>
    </row>
    <row r="9" spans="1:23" x14ac:dyDescent="0.2">
      <c r="A9">
        <f>[1]cannibal!A125</f>
        <v>5</v>
      </c>
      <c r="B9" s="1">
        <f>[2]cannibal!B125</f>
        <v>0</v>
      </c>
      <c r="C9" s="1">
        <f>[2]cannibal!C125</f>
        <v>0</v>
      </c>
      <c r="D9" s="1">
        <f>[2]cannibal!D125</f>
        <v>0</v>
      </c>
      <c r="E9" s="1">
        <f>[2]cannibal!E125</f>
        <v>0</v>
      </c>
      <c r="F9" s="1">
        <f>[2]cannibal!F125</f>
        <v>0</v>
      </c>
      <c r="G9" s="1">
        <f>[2]cannibal!G125</f>
        <v>0</v>
      </c>
      <c r="H9" s="1">
        <f>[2]cannibal!H125</f>
        <v>0</v>
      </c>
      <c r="I9" s="1">
        <f>[2]cannibal!I125</f>
        <v>0</v>
      </c>
      <c r="J9" s="1">
        <f>[2]cannibal!J125</f>
        <v>0</v>
      </c>
      <c r="K9" s="1">
        <f>[2]cannibal!K125</f>
        <v>0</v>
      </c>
      <c r="L9" s="1">
        <f>[2]cannibal!L125</f>
        <v>0</v>
      </c>
      <c r="M9" s="1">
        <f>[2]cannibal!M125</f>
        <v>0</v>
      </c>
      <c r="N9" s="1">
        <f>[2]cannibal!N125</f>
        <v>9.6621815702597549E-3</v>
      </c>
      <c r="O9" s="1">
        <f>[2]cannibal!O125</f>
        <v>5.202272075372612E-4</v>
      </c>
      <c r="P9" s="1">
        <f>[2]cannibal!P125</f>
        <v>1.0231575157069987E-2</v>
      </c>
      <c r="Q9" s="1">
        <f>[2]cannibal!Q125</f>
        <v>5.5689511001666295E-4</v>
      </c>
      <c r="R9" s="1">
        <f>[2]cannibal!R125</f>
        <v>1.1035918083333714E-2</v>
      </c>
      <c r="S9" s="1">
        <f>[2]cannibal!S125</f>
        <v>5.9877330380785521E-4</v>
      </c>
      <c r="T9" s="1">
        <f>[2]cannibal!T125</f>
        <v>1.1829090069367271E-2</v>
      </c>
      <c r="U9" s="1">
        <f>[2]cannibal!U125</f>
        <v>6.5160691176542412E-4</v>
      </c>
      <c r="V9" s="1">
        <f>[2]cannibal!V125</f>
        <v>1.2253810257539686E-2</v>
      </c>
      <c r="W9" s="1">
        <f>[2]cannibal!W125</f>
        <v>6.3609791884484403E-4</v>
      </c>
    </row>
    <row r="10" spans="1:23" x14ac:dyDescent="0.2">
      <c r="A10">
        <f>[1]cannibal!A126</f>
        <v>6</v>
      </c>
      <c r="B10" s="1">
        <f>[2]cannibal!B126</f>
        <v>0</v>
      </c>
      <c r="C10" s="1">
        <f>[2]cannibal!C126</f>
        <v>0</v>
      </c>
      <c r="D10" s="1">
        <f>[2]cannibal!D126</f>
        <v>0</v>
      </c>
      <c r="E10" s="1">
        <f>[2]cannibal!E126</f>
        <v>0</v>
      </c>
      <c r="F10" s="1">
        <f>[2]cannibal!F126</f>
        <v>0</v>
      </c>
      <c r="G10" s="1">
        <f>[2]cannibal!G126</f>
        <v>0</v>
      </c>
      <c r="H10" s="1">
        <f>[2]cannibal!H126</f>
        <v>0</v>
      </c>
      <c r="I10" s="1">
        <f>[2]cannibal!I126</f>
        <v>0</v>
      </c>
      <c r="J10" s="1">
        <f>[2]cannibal!J126</f>
        <v>0</v>
      </c>
      <c r="K10" s="1">
        <f>[2]cannibal!K126</f>
        <v>0</v>
      </c>
      <c r="L10" s="1">
        <f>[2]cannibal!L126</f>
        <v>0</v>
      </c>
      <c r="M10" s="1">
        <f>[2]cannibal!M126</f>
        <v>0</v>
      </c>
      <c r="N10" s="1">
        <f>[2]cannibal!N126</f>
        <v>0</v>
      </c>
      <c r="O10" s="1">
        <f>[2]cannibal!O126</f>
        <v>0</v>
      </c>
      <c r="P10" s="1">
        <f>[2]cannibal!P126</f>
        <v>0</v>
      </c>
      <c r="Q10" s="1">
        <f>[2]cannibal!Q126</f>
        <v>0</v>
      </c>
      <c r="R10" s="1">
        <f>[2]cannibal!R126</f>
        <v>0</v>
      </c>
      <c r="S10" s="1">
        <f>[2]cannibal!S126</f>
        <v>0</v>
      </c>
      <c r="T10" s="1">
        <f>[2]cannibal!T126</f>
        <v>0</v>
      </c>
      <c r="U10" s="1">
        <f>[2]cannibal!U126</f>
        <v>0</v>
      </c>
      <c r="V10" s="1">
        <f>[2]cannibal!V126</f>
        <v>0</v>
      </c>
      <c r="W10" s="1">
        <f>[2]cannibal!W126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W10"/>
  <sheetViews>
    <sheetView workbookViewId="0">
      <selection activeCell="H10" sqref="H10"/>
    </sheetView>
  </sheetViews>
  <sheetFormatPr defaultColWidth="9.140625" defaultRowHeight="12.75" x14ac:dyDescent="0.2"/>
  <sheetData>
    <row r="1" spans="1:23" x14ac:dyDescent="0.2">
      <c r="A1">
        <v>1993</v>
      </c>
      <c r="B1" s="1" t="s">
        <v>0</v>
      </c>
    </row>
    <row r="2" spans="1:23" x14ac:dyDescent="0.2">
      <c r="A2" t="s">
        <v>1</v>
      </c>
      <c r="B2">
        <f>[19]cannibal!B110</f>
        <v>1</v>
      </c>
      <c r="D2">
        <f>[19]cannibal!D110</f>
        <v>2</v>
      </c>
      <c r="F2">
        <f>[19]cannibal!F110</f>
        <v>3</v>
      </c>
      <c r="H2">
        <f>[19]cannibal!H110</f>
        <v>4</v>
      </c>
      <c r="J2">
        <f>[19]cannibal!J110</f>
        <v>5</v>
      </c>
      <c r="L2">
        <f>[19]cannibal!L110</f>
        <v>6</v>
      </c>
      <c r="N2">
        <f>[19]cannibal!N110</f>
        <v>7</v>
      </c>
      <c r="P2">
        <f>[19]cannibal!P110</f>
        <v>8</v>
      </c>
      <c r="R2">
        <f>[19]cannibal!R110</f>
        <v>9</v>
      </c>
      <c r="T2">
        <f>[19]cannibal!T110</f>
        <v>10</v>
      </c>
      <c r="V2">
        <f>[19]cannibal!V110</f>
        <v>11</v>
      </c>
    </row>
    <row r="3" spans="1:23" x14ac:dyDescent="0.2">
      <c r="A3" t="str">
        <f>[19]cannibal!A111</f>
        <v>Prey age/halfyear</v>
      </c>
      <c r="B3">
        <f>[19]cannibal!B111</f>
        <v>1</v>
      </c>
      <c r="C3">
        <f>[19]cannibal!C111</f>
        <v>2</v>
      </c>
      <c r="D3">
        <f>[19]cannibal!D111</f>
        <v>1</v>
      </c>
      <c r="E3">
        <f>[19]cannibal!E111</f>
        <v>2</v>
      </c>
      <c r="F3">
        <f>[19]cannibal!F111</f>
        <v>1</v>
      </c>
      <c r="G3">
        <f>[19]cannibal!G111</f>
        <v>2</v>
      </c>
      <c r="H3">
        <f>[19]cannibal!H111</f>
        <v>1</v>
      </c>
      <c r="I3">
        <f>[19]cannibal!I111</f>
        <v>2</v>
      </c>
      <c r="J3">
        <f>[19]cannibal!J111</f>
        <v>1</v>
      </c>
      <c r="K3">
        <f>[19]cannibal!K111</f>
        <v>2</v>
      </c>
      <c r="L3">
        <f>[19]cannibal!L111</f>
        <v>1</v>
      </c>
      <c r="M3">
        <f>[19]cannibal!M111</f>
        <v>2</v>
      </c>
      <c r="N3">
        <f>[19]cannibal!N111</f>
        <v>1</v>
      </c>
      <c r="O3">
        <f>[19]cannibal!O111</f>
        <v>2</v>
      </c>
      <c r="P3">
        <f>[19]cannibal!P111</f>
        <v>1</v>
      </c>
      <c r="Q3">
        <f>[19]cannibal!Q111</f>
        <v>2</v>
      </c>
      <c r="R3">
        <f>[19]cannibal!R111</f>
        <v>1</v>
      </c>
      <c r="S3">
        <f>[19]cannibal!S111</f>
        <v>2</v>
      </c>
      <c r="T3">
        <f>[19]cannibal!T111</f>
        <v>1</v>
      </c>
      <c r="U3">
        <f>[19]cannibal!U111</f>
        <v>2</v>
      </c>
      <c r="V3">
        <f>[19]cannibal!V111</f>
        <v>1</v>
      </c>
      <c r="W3">
        <f>[19]cannibal!W111</f>
        <v>2</v>
      </c>
    </row>
    <row r="4" spans="1:23" x14ac:dyDescent="0.2">
      <c r="A4">
        <f>[19]cannibal!A120</f>
        <v>0</v>
      </c>
      <c r="B4" s="1">
        <f>[20]cannibal!B120</f>
        <v>0</v>
      </c>
      <c r="C4" s="1">
        <f>[20]cannibal!C120</f>
        <v>0</v>
      </c>
      <c r="D4" s="1">
        <f>[20]cannibal!D120</f>
        <v>0</v>
      </c>
      <c r="E4" s="1">
        <f>[20]cannibal!E120</f>
        <v>1.6475381325108651</v>
      </c>
      <c r="F4" s="1">
        <f>[20]cannibal!F120</f>
        <v>0</v>
      </c>
      <c r="G4" s="1">
        <f>[20]cannibal!G120</f>
        <v>2.4423428340749611</v>
      </c>
      <c r="H4" s="1">
        <f>[20]cannibal!H120</f>
        <v>0</v>
      </c>
      <c r="I4" s="1">
        <f>[20]cannibal!I120</f>
        <v>0.36901281652910822</v>
      </c>
      <c r="J4" s="1">
        <f>[20]cannibal!J120</f>
        <v>0</v>
      </c>
      <c r="K4" s="1">
        <f>[20]cannibal!K120</f>
        <v>1.0572460961887211</v>
      </c>
      <c r="L4" s="1">
        <f>[20]cannibal!L120</f>
        <v>0</v>
      </c>
      <c r="M4" s="1">
        <f>[20]cannibal!M120</f>
        <v>0.60320792468103512</v>
      </c>
      <c r="N4" s="1">
        <f>[20]cannibal!N120</f>
        <v>0</v>
      </c>
      <c r="O4" s="1">
        <f>[20]cannibal!O120</f>
        <v>0.28524421451285831</v>
      </c>
      <c r="P4" s="1">
        <f>[20]cannibal!P120</f>
        <v>0</v>
      </c>
      <c r="Q4" s="1">
        <f>[20]cannibal!Q120</f>
        <v>1.6002402917790981</v>
      </c>
      <c r="R4" s="1">
        <f>[20]cannibal!R120</f>
        <v>0</v>
      </c>
      <c r="S4" s="1">
        <f>[20]cannibal!S120</f>
        <v>1.6661663541999774</v>
      </c>
      <c r="T4" s="1">
        <f>[20]cannibal!T120</f>
        <v>0</v>
      </c>
      <c r="U4" s="1">
        <f>[20]cannibal!U120</f>
        <v>1.7118584645574755</v>
      </c>
      <c r="V4" s="1">
        <f>[20]cannibal!V120</f>
        <v>0</v>
      </c>
      <c r="W4" s="1">
        <f>[20]cannibal!W120</f>
        <v>1.8300146171881078</v>
      </c>
    </row>
    <row r="5" spans="1:23" x14ac:dyDescent="0.2">
      <c r="A5">
        <f>[19]cannibal!A121</f>
        <v>1</v>
      </c>
      <c r="B5" s="1">
        <f>[20]cannibal!B121</f>
        <v>0</v>
      </c>
      <c r="C5" s="1">
        <f>[20]cannibal!C121</f>
        <v>0</v>
      </c>
      <c r="D5" s="1">
        <f>[20]cannibal!D121</f>
        <v>0.22106390996404818</v>
      </c>
      <c r="E5" s="1">
        <f>[20]cannibal!E121</f>
        <v>0.99243234003695224</v>
      </c>
      <c r="F5" s="1">
        <f>[20]cannibal!F121</f>
        <v>1.0768978542567342</v>
      </c>
      <c r="G5" s="1">
        <f>[20]cannibal!G121</f>
        <v>3.0028316103847694</v>
      </c>
      <c r="H5" s="1">
        <f>[20]cannibal!H121</f>
        <v>13.066810878071943</v>
      </c>
      <c r="I5" s="1">
        <f>[20]cannibal!I121</f>
        <v>3.3780393108867841</v>
      </c>
      <c r="J5" s="1">
        <f>[20]cannibal!J121</f>
        <v>4.0486709521790836</v>
      </c>
      <c r="K5" s="1">
        <f>[20]cannibal!K121</f>
        <v>10.578338106889701</v>
      </c>
      <c r="L5" s="1">
        <f>[20]cannibal!L121</f>
        <v>4.3325760548043029</v>
      </c>
      <c r="M5" s="1">
        <f>[20]cannibal!M121</f>
        <v>54.839493693866778</v>
      </c>
      <c r="N5" s="1">
        <f>[20]cannibal!N121</f>
        <v>21.629056457339189</v>
      </c>
      <c r="O5" s="1">
        <f>[20]cannibal!O121</f>
        <v>4.60065251898006</v>
      </c>
      <c r="P5" s="1">
        <f>[20]cannibal!P121</f>
        <v>23.31339195919875</v>
      </c>
      <c r="Q5" s="1">
        <f>[20]cannibal!Q121</f>
        <v>0.76573683877085141</v>
      </c>
      <c r="R5" s="1">
        <f>[20]cannibal!R121</f>
        <v>24.485957392617671</v>
      </c>
      <c r="S5" s="1">
        <f>[20]cannibal!S121</f>
        <v>0.79728336018398849</v>
      </c>
      <c r="T5" s="1">
        <f>[20]cannibal!T121</f>
        <v>25.737164096714718</v>
      </c>
      <c r="U5" s="1">
        <f>[20]cannibal!U121</f>
        <v>0.81914765914062904</v>
      </c>
      <c r="V5" s="1">
        <f>[20]cannibal!V121</f>
        <v>26.741425652333032</v>
      </c>
      <c r="W5" s="1">
        <f>[20]cannibal!W121</f>
        <v>0.87568699217799273</v>
      </c>
    </row>
    <row r="6" spans="1:23" x14ac:dyDescent="0.2">
      <c r="A6">
        <f>[19]cannibal!A122</f>
        <v>2</v>
      </c>
      <c r="B6" s="1">
        <f>[20]cannibal!B122</f>
        <v>0</v>
      </c>
      <c r="C6" s="1">
        <f>[20]cannibal!C122</f>
        <v>0</v>
      </c>
      <c r="D6" s="1">
        <f>[20]cannibal!D122</f>
        <v>0</v>
      </c>
      <c r="E6" s="1">
        <f>[20]cannibal!E122</f>
        <v>0</v>
      </c>
      <c r="F6" s="1">
        <f>[20]cannibal!F122</f>
        <v>0</v>
      </c>
      <c r="G6" s="1">
        <f>[20]cannibal!G122</f>
        <v>2.7660914210797517E-2</v>
      </c>
      <c r="H6" s="1">
        <f>[20]cannibal!H122</f>
        <v>0.1873751780057947</v>
      </c>
      <c r="I6" s="1">
        <f>[20]cannibal!I122</f>
        <v>0.35065100551353562</v>
      </c>
      <c r="J6" s="1">
        <f>[20]cannibal!J122</f>
        <v>0</v>
      </c>
      <c r="K6" s="1">
        <f>[20]cannibal!K122</f>
        <v>1.110363544853282</v>
      </c>
      <c r="L6" s="1">
        <f>[20]cannibal!L122</f>
        <v>0</v>
      </c>
      <c r="M6" s="1">
        <f>[20]cannibal!M122</f>
        <v>0</v>
      </c>
      <c r="N6" s="1">
        <f>[20]cannibal!N122</f>
        <v>0</v>
      </c>
      <c r="O6" s="1">
        <f>[20]cannibal!O122</f>
        <v>0.97410829094123086</v>
      </c>
      <c r="P6" s="1">
        <f>[20]cannibal!P122</f>
        <v>0.36958016741030059</v>
      </c>
      <c r="Q6" s="1">
        <f>[20]cannibal!Q122</f>
        <v>0.53795799889487317</v>
      </c>
      <c r="R6" s="1">
        <f>[20]cannibal!R122</f>
        <v>0.38816849337937964</v>
      </c>
      <c r="S6" s="1">
        <f>[20]cannibal!S122</f>
        <v>0.56012057835069051</v>
      </c>
      <c r="T6" s="1">
        <f>[20]cannibal!T122</f>
        <v>0.40800349568081967</v>
      </c>
      <c r="U6" s="1">
        <f>[20]cannibal!U122</f>
        <v>0.57548104413791035</v>
      </c>
      <c r="V6" s="1">
        <f>[20]cannibal!V122</f>
        <v>0.42392375106445124</v>
      </c>
      <c r="W6" s="1">
        <f>[20]cannibal!W122</f>
        <v>0.61520198339486698</v>
      </c>
    </row>
    <row r="7" spans="1:23" x14ac:dyDescent="0.2">
      <c r="A7">
        <f>[19]cannibal!A123</f>
        <v>3</v>
      </c>
      <c r="B7" s="1">
        <f>[20]cannibal!B123</f>
        <v>0</v>
      </c>
      <c r="C7" s="1">
        <f>[20]cannibal!C123</f>
        <v>0</v>
      </c>
      <c r="D7" s="1">
        <f>[20]cannibal!D123</f>
        <v>0</v>
      </c>
      <c r="E7" s="1">
        <f>[20]cannibal!E123</f>
        <v>0</v>
      </c>
      <c r="F7" s="1">
        <f>[20]cannibal!F123</f>
        <v>0</v>
      </c>
      <c r="G7" s="1">
        <f>[20]cannibal!G123</f>
        <v>0</v>
      </c>
      <c r="H7" s="1">
        <f>[20]cannibal!H123</f>
        <v>1.4020668177391802E-3</v>
      </c>
      <c r="I7" s="1">
        <f>[20]cannibal!I123</f>
        <v>2.412065501302546E-4</v>
      </c>
      <c r="J7" s="1">
        <f>[20]cannibal!J123</f>
        <v>0</v>
      </c>
      <c r="K7" s="1">
        <f>[20]cannibal!K123</f>
        <v>1.7707202794232369E-3</v>
      </c>
      <c r="L7" s="1">
        <f>[20]cannibal!L123</f>
        <v>0</v>
      </c>
      <c r="M7" s="1">
        <f>[20]cannibal!M123</f>
        <v>0</v>
      </c>
      <c r="N7" s="1">
        <f>[20]cannibal!N123</f>
        <v>0</v>
      </c>
      <c r="O7" s="1">
        <f>[20]cannibal!O123</f>
        <v>2.0500257360663346E-3</v>
      </c>
      <c r="P7" s="1">
        <f>[20]cannibal!P123</f>
        <v>0.3863453209167384</v>
      </c>
      <c r="Q7" s="1">
        <f>[20]cannibal!Q123</f>
        <v>0.97167216517550348</v>
      </c>
      <c r="R7" s="1">
        <f>[20]cannibal!R123</f>
        <v>0.40577686350234488</v>
      </c>
      <c r="S7" s="1">
        <f>[20]cannibal!S123</f>
        <v>1.0117027281747473</v>
      </c>
      <c r="T7" s="1">
        <f>[20]cannibal!T123</f>
        <v>0.42651163502223155</v>
      </c>
      <c r="U7" s="1">
        <f>[20]cannibal!U123</f>
        <v>1.0394471563275645</v>
      </c>
      <c r="V7" s="1">
        <f>[20]cannibal!V123</f>
        <v>0.44315407614228541</v>
      </c>
      <c r="W7" s="1">
        <f>[20]cannibal!W123</f>
        <v>1.111192034421949</v>
      </c>
    </row>
    <row r="8" spans="1:23" x14ac:dyDescent="0.2">
      <c r="A8">
        <f>[19]cannibal!A124</f>
        <v>4</v>
      </c>
      <c r="B8" s="1">
        <f>[20]cannibal!B124</f>
        <v>0</v>
      </c>
      <c r="C8" s="1">
        <f>[20]cannibal!C124</f>
        <v>0</v>
      </c>
      <c r="D8" s="1">
        <f>[20]cannibal!D124</f>
        <v>0</v>
      </c>
      <c r="E8" s="1">
        <f>[20]cannibal!E124</f>
        <v>0</v>
      </c>
      <c r="F8" s="1">
        <f>[20]cannibal!F124</f>
        <v>0</v>
      </c>
      <c r="G8" s="1">
        <f>[20]cannibal!G124</f>
        <v>0</v>
      </c>
      <c r="H8" s="1">
        <f>[20]cannibal!H124</f>
        <v>0</v>
      </c>
      <c r="I8" s="1">
        <f>[20]cannibal!I124</f>
        <v>0</v>
      </c>
      <c r="J8" s="1">
        <f>[20]cannibal!J124</f>
        <v>0</v>
      </c>
      <c r="K8" s="1">
        <f>[20]cannibal!K124</f>
        <v>0</v>
      </c>
      <c r="L8" s="1">
        <f>[20]cannibal!L124</f>
        <v>0</v>
      </c>
      <c r="M8" s="1">
        <f>[20]cannibal!M124</f>
        <v>0</v>
      </c>
      <c r="N8" s="1">
        <f>[20]cannibal!N124</f>
        <v>5.5787302397311819E-2</v>
      </c>
      <c r="O8" s="1">
        <f>[20]cannibal!O124</f>
        <v>0</v>
      </c>
      <c r="P8" s="1">
        <f>[20]cannibal!P124</f>
        <v>2.5323803501188649E-4</v>
      </c>
      <c r="Q8" s="1">
        <f>[20]cannibal!Q124</f>
        <v>6.1109233183479772E-3</v>
      </c>
      <c r="R8" s="1">
        <f>[20]cannibal!R124</f>
        <v>2.6597484168513016E-4</v>
      </c>
      <c r="S8" s="1">
        <f>[20]cannibal!S124</f>
        <v>6.3626787042136319E-3</v>
      </c>
      <c r="T8" s="1">
        <f>[20]cannibal!T124</f>
        <v>2.7956587673029932E-4</v>
      </c>
      <c r="U8" s="1">
        <f>[20]cannibal!U124</f>
        <v>6.5371656135125716E-3</v>
      </c>
      <c r="V8" s="1">
        <f>[20]cannibal!V124</f>
        <v>2.904745091347066E-4</v>
      </c>
      <c r="W8" s="1">
        <f>[20]cannibal!W124</f>
        <v>6.9883748425428362E-3</v>
      </c>
    </row>
    <row r="9" spans="1:23" x14ac:dyDescent="0.2">
      <c r="A9">
        <f>[19]cannibal!A125</f>
        <v>5</v>
      </c>
      <c r="B9" s="1">
        <f>[20]cannibal!B125</f>
        <v>0</v>
      </c>
      <c r="C9" s="1">
        <f>[20]cannibal!C125</f>
        <v>0</v>
      </c>
      <c r="D9" s="1">
        <f>[20]cannibal!D125</f>
        <v>0</v>
      </c>
      <c r="E9" s="1">
        <f>[20]cannibal!E125</f>
        <v>0</v>
      </c>
      <c r="F9" s="1">
        <f>[20]cannibal!F125</f>
        <v>0</v>
      </c>
      <c r="G9" s="1">
        <f>[20]cannibal!G125</f>
        <v>0</v>
      </c>
      <c r="H9" s="1">
        <f>[20]cannibal!H125</f>
        <v>0</v>
      </c>
      <c r="I9" s="1">
        <f>[20]cannibal!I125</f>
        <v>0</v>
      </c>
      <c r="J9" s="1">
        <f>[20]cannibal!J125</f>
        <v>0</v>
      </c>
      <c r="K9" s="1">
        <f>[20]cannibal!K125</f>
        <v>0</v>
      </c>
      <c r="L9" s="1">
        <f>[20]cannibal!L125</f>
        <v>0</v>
      </c>
      <c r="M9" s="1">
        <f>[20]cannibal!M125</f>
        <v>0</v>
      </c>
      <c r="N9" s="1">
        <f>[20]cannibal!N125</f>
        <v>2.1619866484603914E-2</v>
      </c>
      <c r="O9" s="1">
        <f>[20]cannibal!O125</f>
        <v>0</v>
      </c>
      <c r="P9" s="1">
        <f>[20]cannibal!P125</f>
        <v>0</v>
      </c>
      <c r="Q9" s="1">
        <f>[20]cannibal!Q125</f>
        <v>0</v>
      </c>
      <c r="R9" s="1">
        <f>[20]cannibal!R125</f>
        <v>0</v>
      </c>
      <c r="S9" s="1">
        <f>[20]cannibal!S125</f>
        <v>0</v>
      </c>
      <c r="T9" s="1">
        <f>[20]cannibal!T125</f>
        <v>0</v>
      </c>
      <c r="U9" s="1">
        <f>[20]cannibal!U125</f>
        <v>0</v>
      </c>
      <c r="V9" s="1">
        <f>[20]cannibal!V125</f>
        <v>0</v>
      </c>
      <c r="W9" s="1">
        <f>[20]cannibal!W125</f>
        <v>0</v>
      </c>
    </row>
    <row r="10" spans="1:23" x14ac:dyDescent="0.2">
      <c r="A10">
        <f>[19]cannibal!A126</f>
        <v>6</v>
      </c>
      <c r="B10" s="1">
        <f>[20]cannibal!B126</f>
        <v>0</v>
      </c>
      <c r="C10" s="1">
        <f>[20]cannibal!C126</f>
        <v>0</v>
      </c>
      <c r="D10" s="1">
        <f>[20]cannibal!D126</f>
        <v>0</v>
      </c>
      <c r="E10" s="1">
        <f>[20]cannibal!E126</f>
        <v>0</v>
      </c>
      <c r="F10" s="1">
        <f>[20]cannibal!F126</f>
        <v>0</v>
      </c>
      <c r="G10" s="1">
        <f>[20]cannibal!G126</f>
        <v>0</v>
      </c>
      <c r="H10" s="1">
        <f>[20]cannibal!H126</f>
        <v>0</v>
      </c>
      <c r="I10" s="1">
        <f>[20]cannibal!I126</f>
        <v>0</v>
      </c>
      <c r="J10" s="1">
        <f>[20]cannibal!J126</f>
        <v>0</v>
      </c>
      <c r="K10" s="1">
        <f>[20]cannibal!K126</f>
        <v>0</v>
      </c>
      <c r="L10" s="1">
        <f>[20]cannibal!L126</f>
        <v>0</v>
      </c>
      <c r="M10" s="1">
        <f>[20]cannibal!M126</f>
        <v>0</v>
      </c>
      <c r="N10" s="1">
        <f>[20]cannibal!N126</f>
        <v>0</v>
      </c>
      <c r="O10" s="1">
        <f>[20]cannibal!O126</f>
        <v>0</v>
      </c>
      <c r="P10" s="1">
        <f>[20]cannibal!P126</f>
        <v>0</v>
      </c>
      <c r="Q10" s="1">
        <f>[20]cannibal!Q126</f>
        <v>0</v>
      </c>
      <c r="R10" s="1">
        <f>[20]cannibal!R126</f>
        <v>0</v>
      </c>
      <c r="S10" s="1">
        <f>[20]cannibal!S126</f>
        <v>0</v>
      </c>
      <c r="T10" s="1">
        <f>[20]cannibal!T126</f>
        <v>0</v>
      </c>
      <c r="U10" s="1">
        <f>[20]cannibal!U126</f>
        <v>0</v>
      </c>
      <c r="V10" s="1">
        <f>[20]cannibal!V126</f>
        <v>0</v>
      </c>
      <c r="W10" s="1">
        <f>[20]cannibal!W126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1994</v>
      </c>
      <c r="B1" s="1" t="s">
        <v>0</v>
      </c>
    </row>
    <row r="2" spans="1:23" x14ac:dyDescent="0.2">
      <c r="A2" t="s">
        <v>1</v>
      </c>
      <c r="B2">
        <f>[21]cannibal!B110</f>
        <v>1</v>
      </c>
      <c r="D2">
        <f>[21]cannibal!D110</f>
        <v>2</v>
      </c>
      <c r="F2">
        <f>[21]cannibal!F110</f>
        <v>3</v>
      </c>
      <c r="H2">
        <f>[21]cannibal!H110</f>
        <v>4</v>
      </c>
      <c r="J2">
        <f>[21]cannibal!J110</f>
        <v>5</v>
      </c>
      <c r="L2">
        <f>[21]cannibal!L110</f>
        <v>6</v>
      </c>
      <c r="N2">
        <f>[21]cannibal!N110</f>
        <v>7</v>
      </c>
      <c r="P2">
        <f>[21]cannibal!P110</f>
        <v>8</v>
      </c>
      <c r="R2">
        <f>[21]cannibal!R110</f>
        <v>9</v>
      </c>
      <c r="T2">
        <f>[21]cannibal!T110</f>
        <v>10</v>
      </c>
      <c r="V2">
        <f>[21]cannibal!V110</f>
        <v>11</v>
      </c>
    </row>
    <row r="3" spans="1:23" x14ac:dyDescent="0.2">
      <c r="A3" t="str">
        <f>[21]cannibal!A111</f>
        <v>Prey age/halfyear</v>
      </c>
      <c r="B3">
        <f>[21]cannibal!B111</f>
        <v>1</v>
      </c>
      <c r="C3">
        <f>[21]cannibal!C111</f>
        <v>2</v>
      </c>
      <c r="D3">
        <f>[21]cannibal!D111</f>
        <v>1</v>
      </c>
      <c r="E3">
        <f>[21]cannibal!E111</f>
        <v>2</v>
      </c>
      <c r="F3">
        <f>[21]cannibal!F111</f>
        <v>1</v>
      </c>
      <c r="G3">
        <f>[21]cannibal!G111</f>
        <v>2</v>
      </c>
      <c r="H3">
        <f>[21]cannibal!H111</f>
        <v>1</v>
      </c>
      <c r="I3">
        <f>[21]cannibal!I111</f>
        <v>2</v>
      </c>
      <c r="J3">
        <f>[21]cannibal!J111</f>
        <v>1</v>
      </c>
      <c r="K3">
        <f>[21]cannibal!K111</f>
        <v>2</v>
      </c>
      <c r="L3">
        <f>[21]cannibal!L111</f>
        <v>1</v>
      </c>
      <c r="M3">
        <f>[21]cannibal!M111</f>
        <v>2</v>
      </c>
      <c r="N3">
        <f>[21]cannibal!N111</f>
        <v>1</v>
      </c>
      <c r="O3">
        <f>[21]cannibal!O111</f>
        <v>2</v>
      </c>
      <c r="P3">
        <f>[21]cannibal!P111</f>
        <v>1</v>
      </c>
      <c r="Q3">
        <f>[21]cannibal!Q111</f>
        <v>2</v>
      </c>
      <c r="R3">
        <f>[21]cannibal!R111</f>
        <v>1</v>
      </c>
      <c r="S3">
        <f>[21]cannibal!S111</f>
        <v>2</v>
      </c>
      <c r="T3">
        <f>[21]cannibal!T111</f>
        <v>1</v>
      </c>
      <c r="U3">
        <f>[21]cannibal!U111</f>
        <v>2</v>
      </c>
      <c r="V3">
        <f>[21]cannibal!V111</f>
        <v>1</v>
      </c>
      <c r="W3">
        <f>[21]cannibal!W111</f>
        <v>2</v>
      </c>
    </row>
    <row r="4" spans="1:23" x14ac:dyDescent="0.2">
      <c r="A4">
        <f>[21]cannibal!A120</f>
        <v>0</v>
      </c>
      <c r="B4" s="1">
        <f>[22]cannibal!B120</f>
        <v>0</v>
      </c>
      <c r="C4" s="1">
        <f>[22]cannibal!C120</f>
        <v>0</v>
      </c>
      <c r="D4" s="1">
        <f>[22]cannibal!D120</f>
        <v>0</v>
      </c>
      <c r="E4" s="1">
        <f>[22]cannibal!E120</f>
        <v>0.4798348468063845</v>
      </c>
      <c r="F4" s="1">
        <f>[22]cannibal!F120</f>
        <v>0</v>
      </c>
      <c r="G4" s="1">
        <f>[22]cannibal!G120</f>
        <v>9.3667836379714551</v>
      </c>
      <c r="H4" s="1">
        <f>[22]cannibal!H120</f>
        <v>0</v>
      </c>
      <c r="I4" s="1">
        <f>[22]cannibal!I120</f>
        <v>1.3364941903120022</v>
      </c>
      <c r="J4" s="1">
        <f>[22]cannibal!J120</f>
        <v>0</v>
      </c>
      <c r="K4" s="1">
        <f>[22]cannibal!K120</f>
        <v>2.7619134622933248</v>
      </c>
      <c r="L4" s="1">
        <f>[22]cannibal!L120</f>
        <v>0</v>
      </c>
      <c r="M4" s="1">
        <f>[22]cannibal!M120</f>
        <v>3.0006794245504036</v>
      </c>
      <c r="N4" s="1">
        <f>[22]cannibal!N120</f>
        <v>0</v>
      </c>
      <c r="O4" s="1">
        <f>[22]cannibal!O120</f>
        <v>26.530372874719479</v>
      </c>
      <c r="P4" s="1">
        <f>[22]cannibal!P120</f>
        <v>0</v>
      </c>
      <c r="Q4" s="1">
        <f>[22]cannibal!Q120</f>
        <v>6.1244112908098911</v>
      </c>
      <c r="R4" s="1">
        <f>[22]cannibal!R120</f>
        <v>0</v>
      </c>
      <c r="S4" s="1">
        <f>[22]cannibal!S120</f>
        <v>5.5788124082461996</v>
      </c>
      <c r="T4" s="1">
        <f>[22]cannibal!T120</f>
        <v>0</v>
      </c>
      <c r="U4" s="1">
        <f>[22]cannibal!U120</f>
        <v>5.740392248933242</v>
      </c>
      <c r="V4" s="1">
        <f>[22]cannibal!V120</f>
        <v>0</v>
      </c>
      <c r="W4" s="1">
        <f>[22]cannibal!W120</f>
        <v>5.8663444741114255</v>
      </c>
    </row>
    <row r="5" spans="1:23" x14ac:dyDescent="0.2">
      <c r="A5">
        <f>[21]cannibal!A121</f>
        <v>1</v>
      </c>
      <c r="B5" s="1">
        <f>[22]cannibal!B121</f>
        <v>0</v>
      </c>
      <c r="C5" s="1">
        <f>[22]cannibal!C121</f>
        <v>0</v>
      </c>
      <c r="D5" s="1">
        <f>[22]cannibal!D121</f>
        <v>0</v>
      </c>
      <c r="E5" s="1">
        <f>[22]cannibal!E121</f>
        <v>0</v>
      </c>
      <c r="F5" s="1">
        <f>[22]cannibal!F121</f>
        <v>0.6473166852582426</v>
      </c>
      <c r="G5" s="1">
        <f>[22]cannibal!G121</f>
        <v>2.2539286313930864</v>
      </c>
      <c r="H5" s="1">
        <f>[22]cannibal!H121</f>
        <v>1.6170453715909447</v>
      </c>
      <c r="I5" s="1">
        <f>[22]cannibal!I121</f>
        <v>3.4783834946033449</v>
      </c>
      <c r="J5" s="1">
        <f>[22]cannibal!J121</f>
        <v>1.374327664747454</v>
      </c>
      <c r="K5" s="1">
        <f>[22]cannibal!K121</f>
        <v>3.6912741185837858</v>
      </c>
      <c r="L5" s="1">
        <f>[22]cannibal!L121</f>
        <v>1.5742737024565596</v>
      </c>
      <c r="M5" s="1">
        <f>[22]cannibal!M121</f>
        <v>6.2034302490902986</v>
      </c>
      <c r="N5" s="1">
        <f>[22]cannibal!N121</f>
        <v>0.67592416351765661</v>
      </c>
      <c r="O5" s="1">
        <f>[22]cannibal!O121</f>
        <v>6.2563344189612531</v>
      </c>
      <c r="P5" s="1">
        <f>[22]cannibal!P121</f>
        <v>0.89702924156890873</v>
      </c>
      <c r="Q5" s="1">
        <f>[22]cannibal!Q121</f>
        <v>0.94222521594017672</v>
      </c>
      <c r="R5" s="1">
        <f>[22]cannibal!R121</f>
        <v>0.9485103497914984</v>
      </c>
      <c r="S5" s="1">
        <f>[22]cannibal!S121</f>
        <v>3.4300670058344065</v>
      </c>
      <c r="T5" s="1">
        <f>[22]cannibal!T121</f>
        <v>0.98074184356888017</v>
      </c>
      <c r="U5" s="1">
        <f>[22]cannibal!U121</f>
        <v>3.5294124650094423</v>
      </c>
      <c r="V5" s="1">
        <f>[22]cannibal!V121</f>
        <v>0.9984079788738871</v>
      </c>
      <c r="W5" s="1">
        <f>[22]cannibal!W121</f>
        <v>3.6068527050247776</v>
      </c>
    </row>
    <row r="6" spans="1:23" x14ac:dyDescent="0.2">
      <c r="A6">
        <f>[21]cannibal!A122</f>
        <v>2</v>
      </c>
      <c r="B6" s="1">
        <f>[22]cannibal!B122</f>
        <v>0</v>
      </c>
      <c r="C6" s="1">
        <f>[22]cannibal!C122</f>
        <v>0</v>
      </c>
      <c r="D6" s="1">
        <f>[22]cannibal!D122</f>
        <v>0</v>
      </c>
      <c r="E6" s="1">
        <f>[22]cannibal!E122</f>
        <v>0</v>
      </c>
      <c r="F6" s="1">
        <f>[22]cannibal!F122</f>
        <v>1.2128166547269141E-2</v>
      </c>
      <c r="G6" s="1">
        <f>[22]cannibal!G122</f>
        <v>0.28322105774157796</v>
      </c>
      <c r="H6" s="1">
        <f>[22]cannibal!H122</f>
        <v>8.1458178511714052E-2</v>
      </c>
      <c r="I6" s="1">
        <f>[22]cannibal!I122</f>
        <v>0.28674836486978772</v>
      </c>
      <c r="J6" s="1">
        <f>[22]cannibal!J122</f>
        <v>0.18756650332048813</v>
      </c>
      <c r="K6" s="1">
        <f>[22]cannibal!K122</f>
        <v>0.19436285427321986</v>
      </c>
      <c r="L6" s="1">
        <f>[22]cannibal!L122</f>
        <v>0.17553699446433407</v>
      </c>
      <c r="M6" s="1">
        <f>[22]cannibal!M122</f>
        <v>0.60308252358706749</v>
      </c>
      <c r="N6" s="1">
        <f>[22]cannibal!N122</f>
        <v>0.2183731695456799</v>
      </c>
      <c r="O6" s="1">
        <f>[22]cannibal!O122</f>
        <v>1.4789434435187068</v>
      </c>
      <c r="P6" s="1">
        <f>[22]cannibal!P122</f>
        <v>0.14206271238586166</v>
      </c>
      <c r="Q6" s="1">
        <f>[22]cannibal!Q122</f>
        <v>2.8894176520605453E-3</v>
      </c>
      <c r="R6" s="1">
        <f>[22]cannibal!R122</f>
        <v>0.15021578647956646</v>
      </c>
      <c r="S6" s="1">
        <f>[22]cannibal!S122</f>
        <v>4.3980961367551847</v>
      </c>
      <c r="T6" s="1">
        <f>[22]cannibal!T122</f>
        <v>0.15532029502630501</v>
      </c>
      <c r="U6" s="1">
        <f>[22]cannibal!U122</f>
        <v>4.525478744575584</v>
      </c>
      <c r="V6" s="1">
        <f>[22]cannibal!V122</f>
        <v>0.15811808464397173</v>
      </c>
      <c r="W6" s="1">
        <f>[22]cannibal!W122</f>
        <v>4.624774070253336</v>
      </c>
    </row>
    <row r="7" spans="1:23" x14ac:dyDescent="0.2">
      <c r="A7">
        <f>[21]cannibal!A123</f>
        <v>3</v>
      </c>
      <c r="B7" s="1">
        <f>[22]cannibal!B123</f>
        <v>0</v>
      </c>
      <c r="C7" s="1">
        <f>[22]cannibal!C123</f>
        <v>0</v>
      </c>
      <c r="D7" s="1">
        <f>[22]cannibal!D123</f>
        <v>0</v>
      </c>
      <c r="E7" s="1">
        <f>[22]cannibal!E123</f>
        <v>0</v>
      </c>
      <c r="F7" s="1">
        <f>[22]cannibal!F123</f>
        <v>0</v>
      </c>
      <c r="G7" s="1">
        <f>[22]cannibal!G123</f>
        <v>0</v>
      </c>
      <c r="H7" s="1">
        <f>[22]cannibal!H123</f>
        <v>1.7954445674461882E-2</v>
      </c>
      <c r="I7" s="1">
        <f>[22]cannibal!I123</f>
        <v>0</v>
      </c>
      <c r="J7" s="1">
        <f>[22]cannibal!J123</f>
        <v>0</v>
      </c>
      <c r="K7" s="1">
        <f>[22]cannibal!K123</f>
        <v>4.4620629941351485E-2</v>
      </c>
      <c r="L7" s="1">
        <f>[22]cannibal!L123</f>
        <v>8.1329849862257247E-2</v>
      </c>
      <c r="M7" s="1">
        <f>[22]cannibal!M123</f>
        <v>0.56774337455770874</v>
      </c>
      <c r="N7" s="1">
        <f>[22]cannibal!N123</f>
        <v>0.6307632296423854</v>
      </c>
      <c r="O7" s="1">
        <f>[22]cannibal!O123</f>
        <v>0.40954259159764167</v>
      </c>
      <c r="P7" s="1">
        <f>[22]cannibal!P123</f>
        <v>0.60765402227160814</v>
      </c>
      <c r="Q7" s="1">
        <f>[22]cannibal!Q123</f>
        <v>0.45239025487817147</v>
      </c>
      <c r="R7" s="1">
        <f>[22]cannibal!R123</f>
        <v>0.64252769308722502</v>
      </c>
      <c r="S7" s="1">
        <f>[22]cannibal!S123</f>
        <v>1.5028247535222463</v>
      </c>
      <c r="T7" s="1">
        <f>[22]cannibal!T123</f>
        <v>0.66436153743704029</v>
      </c>
      <c r="U7" s="1">
        <f>[22]cannibal!U123</f>
        <v>1.5463512545918541</v>
      </c>
      <c r="V7" s="1">
        <f>[22]cannibal!V123</f>
        <v>0.6763287038109107</v>
      </c>
      <c r="W7" s="1">
        <f>[22]cannibal!W123</f>
        <v>1.5802803613456848</v>
      </c>
    </row>
    <row r="8" spans="1:23" x14ac:dyDescent="0.2">
      <c r="A8">
        <f>[21]cannibal!A124</f>
        <v>4</v>
      </c>
      <c r="B8" s="1">
        <f>[22]cannibal!B124</f>
        <v>0</v>
      </c>
      <c r="C8" s="1">
        <f>[22]cannibal!C124</f>
        <v>0</v>
      </c>
      <c r="D8" s="1">
        <f>[22]cannibal!D124</f>
        <v>0</v>
      </c>
      <c r="E8" s="1">
        <f>[22]cannibal!E124</f>
        <v>0</v>
      </c>
      <c r="F8" s="1">
        <f>[22]cannibal!F124</f>
        <v>0</v>
      </c>
      <c r="G8" s="1">
        <f>[22]cannibal!G124</f>
        <v>0</v>
      </c>
      <c r="H8" s="1">
        <f>[22]cannibal!H124</f>
        <v>0</v>
      </c>
      <c r="I8" s="1">
        <f>[22]cannibal!I124</f>
        <v>0</v>
      </c>
      <c r="J8" s="1">
        <f>[22]cannibal!J124</f>
        <v>0</v>
      </c>
      <c r="K8" s="1">
        <f>[22]cannibal!K124</f>
        <v>2.3042284030417418E-2</v>
      </c>
      <c r="L8" s="1">
        <f>[22]cannibal!L124</f>
        <v>1.5200421969610443E-2</v>
      </c>
      <c r="M8" s="1">
        <f>[22]cannibal!M124</f>
        <v>0.17552893486483884</v>
      </c>
      <c r="N8" s="1">
        <f>[22]cannibal!N124</f>
        <v>0.32694973574717223</v>
      </c>
      <c r="O8" s="1">
        <f>[22]cannibal!O124</f>
        <v>0.25801557877261627</v>
      </c>
      <c r="P8" s="1">
        <f>[22]cannibal!P124</f>
        <v>0.50145479999955256</v>
      </c>
      <c r="Q8" s="1">
        <f>[22]cannibal!Q124</f>
        <v>0.51991135414071843</v>
      </c>
      <c r="R8" s="1">
        <f>[22]cannibal!R124</f>
        <v>0.53023362640922767</v>
      </c>
      <c r="S8" s="1">
        <f>[22]cannibal!S124</f>
        <v>0.34503120533373394</v>
      </c>
      <c r="T8" s="1">
        <f>[22]cannibal!T124</f>
        <v>0.54825158671290197</v>
      </c>
      <c r="U8" s="1">
        <f>[22]cannibal!U124</f>
        <v>0.35502438723522201</v>
      </c>
      <c r="V8" s="1">
        <f>[22]cannibal!V124</f>
        <v>0.55812726069945262</v>
      </c>
      <c r="W8" s="1">
        <f>[22]cannibal!W124</f>
        <v>0.36281411825457999</v>
      </c>
    </row>
    <row r="9" spans="1:23" x14ac:dyDescent="0.2">
      <c r="A9">
        <f>[21]cannibal!A125</f>
        <v>5</v>
      </c>
      <c r="B9" s="1">
        <f>[22]cannibal!B125</f>
        <v>0</v>
      </c>
      <c r="C9" s="1">
        <f>[22]cannibal!C125</f>
        <v>0</v>
      </c>
      <c r="D9" s="1">
        <f>[22]cannibal!D125</f>
        <v>0</v>
      </c>
      <c r="E9" s="1">
        <f>[22]cannibal!E125</f>
        <v>0</v>
      </c>
      <c r="F9" s="1">
        <f>[22]cannibal!F125</f>
        <v>0</v>
      </c>
      <c r="G9" s="1">
        <f>[22]cannibal!G125</f>
        <v>0</v>
      </c>
      <c r="H9" s="1">
        <f>[22]cannibal!H125</f>
        <v>0</v>
      </c>
      <c r="I9" s="1">
        <f>[22]cannibal!I125</f>
        <v>0</v>
      </c>
      <c r="J9" s="1">
        <f>[22]cannibal!J125</f>
        <v>0</v>
      </c>
      <c r="K9" s="1">
        <f>[22]cannibal!K125</f>
        <v>0</v>
      </c>
      <c r="L9" s="1">
        <f>[22]cannibal!L125</f>
        <v>2.9545862812665139E-3</v>
      </c>
      <c r="M9" s="1">
        <f>[22]cannibal!M125</f>
        <v>0</v>
      </c>
      <c r="N9" s="1">
        <f>[22]cannibal!N125</f>
        <v>7.1780870099189403E-2</v>
      </c>
      <c r="O9" s="1">
        <f>[22]cannibal!O125</f>
        <v>2.1683260118772691E-3</v>
      </c>
      <c r="P9" s="1">
        <f>[22]cannibal!P125</f>
        <v>0.16135273431429092</v>
      </c>
      <c r="Q9" s="1">
        <f>[22]cannibal!Q125</f>
        <v>1.3342660973529333E-2</v>
      </c>
      <c r="R9" s="1">
        <f>[22]cannibal!R125</f>
        <v>0.17061287567012506</v>
      </c>
      <c r="S9" s="1">
        <f>[22]cannibal!S125</f>
        <v>0.25175036193276129</v>
      </c>
      <c r="T9" s="1">
        <f>[22]cannibal!T125</f>
        <v>0.17641050122235191</v>
      </c>
      <c r="U9" s="1">
        <f>[22]cannibal!U125</f>
        <v>0.25904183911415452</v>
      </c>
      <c r="V9" s="1">
        <f>[22]cannibal!V125</f>
        <v>0.1795881894226202</v>
      </c>
      <c r="W9" s="1">
        <f>[22]cannibal!W125</f>
        <v>0.26472557894164461</v>
      </c>
    </row>
    <row r="10" spans="1:23" x14ac:dyDescent="0.2">
      <c r="A10">
        <f>[21]cannibal!A126</f>
        <v>6</v>
      </c>
      <c r="B10" s="1">
        <f>[22]cannibal!B126</f>
        <v>0</v>
      </c>
      <c r="C10" s="1">
        <f>[22]cannibal!C126</f>
        <v>0</v>
      </c>
      <c r="D10" s="1">
        <f>[22]cannibal!D126</f>
        <v>0</v>
      </c>
      <c r="E10" s="1">
        <f>[22]cannibal!E126</f>
        <v>0</v>
      </c>
      <c r="F10" s="1">
        <f>[22]cannibal!F126</f>
        <v>0</v>
      </c>
      <c r="G10" s="1">
        <f>[22]cannibal!G126</f>
        <v>0</v>
      </c>
      <c r="H10" s="1">
        <f>[22]cannibal!H126</f>
        <v>0</v>
      </c>
      <c r="I10" s="1">
        <f>[22]cannibal!I126</f>
        <v>0</v>
      </c>
      <c r="J10" s="1">
        <f>[22]cannibal!J126</f>
        <v>0</v>
      </c>
      <c r="K10" s="1">
        <f>[22]cannibal!K126</f>
        <v>0</v>
      </c>
      <c r="L10" s="1">
        <f>[22]cannibal!L126</f>
        <v>0</v>
      </c>
      <c r="M10" s="1">
        <f>[22]cannibal!M126</f>
        <v>0</v>
      </c>
      <c r="N10" s="1">
        <f>[22]cannibal!N126</f>
        <v>6.3102808128685968E-4</v>
      </c>
      <c r="O10" s="1">
        <f>[22]cannibal!O126</f>
        <v>0</v>
      </c>
      <c r="P10" s="1">
        <f>[22]cannibal!P126</f>
        <v>1.3368204636048599E-2</v>
      </c>
      <c r="Q10" s="1">
        <f>[22]cannibal!Q126</f>
        <v>0</v>
      </c>
      <c r="R10" s="1">
        <f>[22]cannibal!R126</f>
        <v>1.4135414842492328E-2</v>
      </c>
      <c r="S10" s="1">
        <f>[22]cannibal!S126</f>
        <v>1.2894451190640971E-2</v>
      </c>
      <c r="T10" s="1">
        <f>[22]cannibal!T126</f>
        <v>1.4615752812063938E-2</v>
      </c>
      <c r="U10" s="1">
        <f>[22]cannibal!U126</f>
        <v>1.3267914791254417E-2</v>
      </c>
      <c r="V10" s="1">
        <f>[22]cannibal!V126</f>
        <v>1.487902685146136E-2</v>
      </c>
      <c r="W10" s="1">
        <f>[22]cannibal!W126</f>
        <v>1.3559031376840287E-2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1995</v>
      </c>
      <c r="B1" s="1" t="s">
        <v>0</v>
      </c>
    </row>
    <row r="2" spans="1:23" x14ac:dyDescent="0.2">
      <c r="A2" t="s">
        <v>1</v>
      </c>
      <c r="B2">
        <f>[23]cannibal!B110</f>
        <v>1</v>
      </c>
      <c r="D2">
        <f>[23]cannibal!D110</f>
        <v>2</v>
      </c>
      <c r="F2">
        <f>[23]cannibal!F110</f>
        <v>3</v>
      </c>
      <c r="H2">
        <f>[23]cannibal!H110</f>
        <v>4</v>
      </c>
      <c r="J2">
        <f>[23]cannibal!J110</f>
        <v>5</v>
      </c>
      <c r="L2">
        <f>[23]cannibal!L110</f>
        <v>6</v>
      </c>
      <c r="N2">
        <f>[23]cannibal!N110</f>
        <v>7</v>
      </c>
      <c r="P2">
        <f>[23]cannibal!P110</f>
        <v>8</v>
      </c>
      <c r="R2">
        <f>[23]cannibal!R110</f>
        <v>9</v>
      </c>
      <c r="T2">
        <f>[23]cannibal!T110</f>
        <v>10</v>
      </c>
      <c r="V2">
        <f>[23]cannibal!V110</f>
        <v>11</v>
      </c>
    </row>
    <row r="3" spans="1:23" x14ac:dyDescent="0.2">
      <c r="A3" t="str">
        <f>[23]cannibal!A111</f>
        <v>Prey age/halfyear</v>
      </c>
      <c r="B3">
        <f>[23]cannibal!B111</f>
        <v>1</v>
      </c>
      <c r="C3">
        <f>[23]cannibal!C111</f>
        <v>2</v>
      </c>
      <c r="D3">
        <f>[23]cannibal!D111</f>
        <v>1</v>
      </c>
      <c r="E3">
        <f>[23]cannibal!E111</f>
        <v>2</v>
      </c>
      <c r="F3">
        <f>[23]cannibal!F111</f>
        <v>1</v>
      </c>
      <c r="G3">
        <f>[23]cannibal!G111</f>
        <v>2</v>
      </c>
      <c r="H3">
        <f>[23]cannibal!H111</f>
        <v>1</v>
      </c>
      <c r="I3">
        <f>[23]cannibal!I111</f>
        <v>2</v>
      </c>
      <c r="J3">
        <f>[23]cannibal!J111</f>
        <v>1</v>
      </c>
      <c r="K3">
        <f>[23]cannibal!K111</f>
        <v>2</v>
      </c>
      <c r="L3">
        <f>[23]cannibal!L111</f>
        <v>1</v>
      </c>
      <c r="M3">
        <f>[23]cannibal!M111</f>
        <v>2</v>
      </c>
      <c r="N3">
        <f>[23]cannibal!N111</f>
        <v>1</v>
      </c>
      <c r="O3">
        <f>[23]cannibal!O111</f>
        <v>2</v>
      </c>
      <c r="P3">
        <f>[23]cannibal!P111</f>
        <v>1</v>
      </c>
      <c r="Q3">
        <f>[23]cannibal!Q111</f>
        <v>2</v>
      </c>
      <c r="R3">
        <f>[23]cannibal!R111</f>
        <v>1</v>
      </c>
      <c r="S3">
        <f>[23]cannibal!S111</f>
        <v>2</v>
      </c>
      <c r="T3">
        <f>[23]cannibal!T111</f>
        <v>1</v>
      </c>
      <c r="U3">
        <f>[23]cannibal!U111</f>
        <v>2</v>
      </c>
      <c r="V3">
        <f>[23]cannibal!V111</f>
        <v>1</v>
      </c>
      <c r="W3">
        <f>[23]cannibal!W111</f>
        <v>2</v>
      </c>
    </row>
    <row r="4" spans="1:23" x14ac:dyDescent="0.2">
      <c r="A4">
        <f>[23]cannibal!A120</f>
        <v>0</v>
      </c>
      <c r="B4" s="1">
        <f>[24]cannibal!B120</f>
        <v>0</v>
      </c>
      <c r="C4" s="1">
        <f>[24]cannibal!C120</f>
        <v>0.35961787855721095</v>
      </c>
      <c r="D4" s="1">
        <f>[24]cannibal!D120</f>
        <v>0</v>
      </c>
      <c r="E4" s="1">
        <f>[24]cannibal!E120</f>
        <v>2.6401838922342824</v>
      </c>
      <c r="F4" s="1">
        <f>[24]cannibal!F120</f>
        <v>0</v>
      </c>
      <c r="G4" s="1">
        <f>[24]cannibal!G120</f>
        <v>1.2665212601278675</v>
      </c>
      <c r="H4" s="1">
        <f>[24]cannibal!H120</f>
        <v>0</v>
      </c>
      <c r="I4" s="1">
        <f>[24]cannibal!I120</f>
        <v>0</v>
      </c>
      <c r="J4" s="1">
        <f>[24]cannibal!J120</f>
        <v>0</v>
      </c>
      <c r="K4" s="1">
        <f>[24]cannibal!K120</f>
        <v>5.2801164292130611</v>
      </c>
      <c r="L4" s="1">
        <f>[24]cannibal!L120</f>
        <v>0</v>
      </c>
      <c r="M4" s="1">
        <f>[24]cannibal!M120</f>
        <v>18.084888976500974</v>
      </c>
      <c r="N4" s="1">
        <f>[24]cannibal!N120</f>
        <v>0</v>
      </c>
      <c r="O4" s="1">
        <f>[24]cannibal!O120</f>
        <v>18.547889661142523</v>
      </c>
      <c r="P4" s="1">
        <f>[24]cannibal!P120</f>
        <v>0</v>
      </c>
      <c r="Q4" s="1">
        <f>[24]cannibal!Q120</f>
        <v>11.278530174202565</v>
      </c>
      <c r="R4" s="1">
        <f>[24]cannibal!R120</f>
        <v>0</v>
      </c>
      <c r="S4" s="1">
        <f>[24]cannibal!S120</f>
        <v>12.838904492184691</v>
      </c>
      <c r="T4" s="1">
        <f>[24]cannibal!T120</f>
        <v>0</v>
      </c>
      <c r="U4" s="1">
        <f>[24]cannibal!U120</f>
        <v>13.138275090751344</v>
      </c>
      <c r="V4" s="1">
        <f>[24]cannibal!V120</f>
        <v>0</v>
      </c>
      <c r="W4" s="1">
        <f>[24]cannibal!W120</f>
        <v>13.596020219837435</v>
      </c>
    </row>
    <row r="5" spans="1:23" x14ac:dyDescent="0.2">
      <c r="A5">
        <f>[23]cannibal!A121</f>
        <v>1</v>
      </c>
      <c r="B5" s="1">
        <f>[24]cannibal!B121</f>
        <v>0</v>
      </c>
      <c r="C5" s="1">
        <f>[24]cannibal!C121</f>
        <v>0</v>
      </c>
      <c r="D5" s="1">
        <f>[24]cannibal!D121</f>
        <v>3.0361517572211576</v>
      </c>
      <c r="E5" s="1">
        <f>[24]cannibal!E121</f>
        <v>0</v>
      </c>
      <c r="F5" s="1">
        <f>[24]cannibal!F121</f>
        <v>3.060590570200683</v>
      </c>
      <c r="G5" s="1">
        <f>[24]cannibal!G121</f>
        <v>2.4782936823286903</v>
      </c>
      <c r="H5" s="1">
        <f>[24]cannibal!H121</f>
        <v>5.0356569287569704</v>
      </c>
      <c r="I5" s="1">
        <f>[24]cannibal!I121</f>
        <v>3.8027507924496726</v>
      </c>
      <c r="J5" s="1">
        <f>[24]cannibal!J121</f>
        <v>2.8028054115439365</v>
      </c>
      <c r="K5" s="1">
        <f>[24]cannibal!K121</f>
        <v>6.6018966424811909</v>
      </c>
      <c r="L5" s="1">
        <f>[24]cannibal!L121</f>
        <v>3.0413229578829686</v>
      </c>
      <c r="M5" s="1">
        <f>[24]cannibal!M121</f>
        <v>10.838514737753506</v>
      </c>
      <c r="N5" s="1">
        <f>[24]cannibal!N121</f>
        <v>4.7445923956053599</v>
      </c>
      <c r="O5" s="1">
        <f>[24]cannibal!O121</f>
        <v>11.090652158445893</v>
      </c>
      <c r="P5" s="1">
        <f>[24]cannibal!P121</f>
        <v>5.2888461894659624</v>
      </c>
      <c r="Q5" s="1">
        <f>[24]cannibal!Q121</f>
        <v>8.5864753723373166</v>
      </c>
      <c r="R5" s="1">
        <f>[24]cannibal!R121</f>
        <v>5.7735858409719683</v>
      </c>
      <c r="S5" s="1">
        <f>[24]cannibal!S121</f>
        <v>16.008884088893804</v>
      </c>
      <c r="T5" s="1">
        <f>[24]cannibal!T121</f>
        <v>6.056318130765443</v>
      </c>
      <c r="U5" s="1">
        <f>[24]cannibal!U121</f>
        <v>16.382170549198392</v>
      </c>
      <c r="V5" s="1">
        <f>[24]cannibal!V121</f>
        <v>6.2705641537926375</v>
      </c>
      <c r="W5" s="1">
        <f>[24]cannibal!W121</f>
        <v>16.952934878682708</v>
      </c>
    </row>
    <row r="6" spans="1:23" x14ac:dyDescent="0.2">
      <c r="A6">
        <f>[23]cannibal!A122</f>
        <v>2</v>
      </c>
      <c r="B6" s="1">
        <f>[24]cannibal!B122</f>
        <v>0</v>
      </c>
      <c r="C6" s="1">
        <f>[24]cannibal!C122</f>
        <v>0</v>
      </c>
      <c r="D6" s="1">
        <f>[24]cannibal!D122</f>
        <v>0</v>
      </c>
      <c r="E6" s="1">
        <f>[24]cannibal!E122</f>
        <v>0</v>
      </c>
      <c r="F6" s="1">
        <f>[24]cannibal!F122</f>
        <v>0</v>
      </c>
      <c r="G6" s="1">
        <f>[24]cannibal!G122</f>
        <v>0</v>
      </c>
      <c r="H6" s="1">
        <f>[24]cannibal!H122</f>
        <v>0.1061839805676871</v>
      </c>
      <c r="I6" s="1">
        <f>[24]cannibal!I122</f>
        <v>0.32561802404054657</v>
      </c>
      <c r="J6" s="1">
        <f>[24]cannibal!J122</f>
        <v>0.10278040054748019</v>
      </c>
      <c r="K6" s="1">
        <f>[24]cannibal!K122</f>
        <v>0.67791933348566014</v>
      </c>
      <c r="L6" s="1">
        <f>[24]cannibal!L122</f>
        <v>0.22123701737381013</v>
      </c>
      <c r="M6" s="1">
        <f>[24]cannibal!M122</f>
        <v>1.4967405585000104</v>
      </c>
      <c r="N6" s="1">
        <f>[24]cannibal!N122</f>
        <v>0.65510709151441437</v>
      </c>
      <c r="O6" s="1">
        <f>[24]cannibal!O122</f>
        <v>2.1861329644337477</v>
      </c>
      <c r="P6" s="1">
        <f>[24]cannibal!P122</f>
        <v>0.30596608763895217</v>
      </c>
      <c r="Q6" s="1">
        <f>[24]cannibal!Q122</f>
        <v>0.90749897644258504</v>
      </c>
      <c r="R6" s="1">
        <f>[24]cannibal!R122</f>
        <v>0.33400885715457251</v>
      </c>
      <c r="S6" s="1">
        <f>[24]cannibal!S122</f>
        <v>1.0789060611366628</v>
      </c>
      <c r="T6" s="1">
        <f>[24]cannibal!T122</f>
        <v>0.35036525880785013</v>
      </c>
      <c r="U6" s="1">
        <f>[24]cannibal!U122</f>
        <v>1.104063406416105</v>
      </c>
      <c r="V6" s="1">
        <f>[24]cannibal!V122</f>
        <v>0.36275964788809961</v>
      </c>
      <c r="W6" s="1">
        <f>[24]cannibal!W122</f>
        <v>1.1425296162494591</v>
      </c>
    </row>
    <row r="7" spans="1:23" x14ac:dyDescent="0.2">
      <c r="A7">
        <f>[23]cannibal!A123</f>
        <v>3</v>
      </c>
      <c r="B7" s="1">
        <f>[24]cannibal!B123</f>
        <v>0</v>
      </c>
      <c r="C7" s="1">
        <f>[24]cannibal!C123</f>
        <v>0</v>
      </c>
      <c r="D7" s="1">
        <f>[24]cannibal!D123</f>
        <v>0</v>
      </c>
      <c r="E7" s="1">
        <f>[24]cannibal!E123</f>
        <v>0</v>
      </c>
      <c r="F7" s="1">
        <f>[24]cannibal!F123</f>
        <v>0</v>
      </c>
      <c r="G7" s="1">
        <f>[24]cannibal!G123</f>
        <v>0</v>
      </c>
      <c r="H7" s="1">
        <f>[24]cannibal!H123</f>
        <v>2.4525896430917515E-3</v>
      </c>
      <c r="I7" s="1">
        <f>[24]cannibal!I123</f>
        <v>0</v>
      </c>
      <c r="J7" s="1">
        <f>[24]cannibal!J123</f>
        <v>4.9423938381578866E-2</v>
      </c>
      <c r="K7" s="1">
        <f>[24]cannibal!K123</f>
        <v>0.15869248257598412</v>
      </c>
      <c r="L7" s="1">
        <f>[24]cannibal!L123</f>
        <v>0.19290987086863795</v>
      </c>
      <c r="M7" s="1">
        <f>[24]cannibal!M123</f>
        <v>0.25665654806162519</v>
      </c>
      <c r="N7" s="1">
        <f>[24]cannibal!N123</f>
        <v>0.64716243952462682</v>
      </c>
      <c r="O7" s="1">
        <f>[24]cannibal!O123</f>
        <v>0.55283529872962123</v>
      </c>
      <c r="P7" s="1">
        <f>[24]cannibal!P123</f>
        <v>1.8654882949208307</v>
      </c>
      <c r="Q7" s="1">
        <f>[24]cannibal!Q123</f>
        <v>1.0753603798284732</v>
      </c>
      <c r="R7" s="1">
        <f>[24]cannibal!R123</f>
        <v>2.0364662575187111</v>
      </c>
      <c r="S7" s="1">
        <f>[24]cannibal!S123</f>
        <v>1.9335760044643318</v>
      </c>
      <c r="T7" s="1">
        <f>[24]cannibal!T123</f>
        <v>2.1361919364874824</v>
      </c>
      <c r="U7" s="1">
        <f>[24]cannibal!U123</f>
        <v>1.9786620790731864</v>
      </c>
      <c r="V7" s="1">
        <f>[24]cannibal!V123</f>
        <v>2.2117610557004062</v>
      </c>
      <c r="W7" s="1">
        <f>[24]cannibal!W123</f>
        <v>2.0475998142436653</v>
      </c>
    </row>
    <row r="8" spans="1:23" x14ac:dyDescent="0.2">
      <c r="A8">
        <f>[23]cannibal!A124</f>
        <v>4</v>
      </c>
      <c r="B8" s="1">
        <f>[24]cannibal!B124</f>
        <v>0</v>
      </c>
      <c r="C8" s="1">
        <f>[24]cannibal!C124</f>
        <v>0</v>
      </c>
      <c r="D8" s="1">
        <f>[24]cannibal!D124</f>
        <v>0</v>
      </c>
      <c r="E8" s="1">
        <f>[24]cannibal!E124</f>
        <v>0</v>
      </c>
      <c r="F8" s="1">
        <f>[24]cannibal!F124</f>
        <v>0</v>
      </c>
      <c r="G8" s="1">
        <f>[24]cannibal!G124</f>
        <v>0</v>
      </c>
      <c r="H8" s="1">
        <f>[24]cannibal!H124</f>
        <v>0</v>
      </c>
      <c r="I8" s="1">
        <f>[24]cannibal!I124</f>
        <v>0</v>
      </c>
      <c r="J8" s="1">
        <f>[24]cannibal!J124</f>
        <v>9.8768020920026352E-3</v>
      </c>
      <c r="K8" s="1">
        <f>[24]cannibal!K124</f>
        <v>5.7223143977784934E-2</v>
      </c>
      <c r="L8" s="1">
        <f>[24]cannibal!L124</f>
        <v>4.4895836451431852E-2</v>
      </c>
      <c r="M8" s="1">
        <f>[24]cannibal!M124</f>
        <v>5.126668247957706E-2</v>
      </c>
      <c r="N8" s="1">
        <f>[24]cannibal!N124</f>
        <v>0.26404899296206052</v>
      </c>
      <c r="O8" s="1">
        <f>[24]cannibal!O124</f>
        <v>4.9523910353581661E-2</v>
      </c>
      <c r="P8" s="1">
        <f>[24]cannibal!P124</f>
        <v>0.77417797996376991</v>
      </c>
      <c r="Q8" s="1">
        <f>[24]cannibal!Q124</f>
        <v>0.94155098378229507</v>
      </c>
      <c r="R8" s="1">
        <f>[24]cannibal!R124</f>
        <v>0.84513386538140844</v>
      </c>
      <c r="S8" s="1">
        <f>[24]cannibal!S124</f>
        <v>1.2810318188735108</v>
      </c>
      <c r="T8" s="1">
        <f>[24]cannibal!T124</f>
        <v>0.88652004019942598</v>
      </c>
      <c r="U8" s="1">
        <f>[24]cannibal!U124</f>
        <v>1.31090222274111</v>
      </c>
      <c r="V8" s="1">
        <f>[24]cannibal!V124</f>
        <v>0.91788123834748769</v>
      </c>
      <c r="W8" s="1">
        <f>[24]cannibal!W124</f>
        <v>1.3565748169761236</v>
      </c>
    </row>
    <row r="9" spans="1:23" x14ac:dyDescent="0.2">
      <c r="A9">
        <f>[23]cannibal!A125</f>
        <v>5</v>
      </c>
      <c r="B9" s="1">
        <f>[24]cannibal!B125</f>
        <v>0</v>
      </c>
      <c r="C9" s="1">
        <f>[24]cannibal!C125</f>
        <v>0</v>
      </c>
      <c r="D9" s="1">
        <f>[24]cannibal!D125</f>
        <v>0</v>
      </c>
      <c r="E9" s="1">
        <f>[24]cannibal!E125</f>
        <v>0</v>
      </c>
      <c r="F9" s="1">
        <f>[24]cannibal!F125</f>
        <v>0</v>
      </c>
      <c r="G9" s="1">
        <f>[24]cannibal!G125</f>
        <v>0</v>
      </c>
      <c r="H9" s="1">
        <f>[24]cannibal!H125</f>
        <v>0</v>
      </c>
      <c r="I9" s="1">
        <f>[24]cannibal!I125</f>
        <v>0</v>
      </c>
      <c r="J9" s="1">
        <f>[24]cannibal!J125</f>
        <v>0</v>
      </c>
      <c r="K9" s="1">
        <f>[24]cannibal!K125</f>
        <v>0</v>
      </c>
      <c r="L9" s="1">
        <f>[24]cannibal!L125</f>
        <v>0</v>
      </c>
      <c r="M9" s="1">
        <f>[24]cannibal!M125</f>
        <v>0</v>
      </c>
      <c r="N9" s="1">
        <f>[24]cannibal!N125</f>
        <v>4.2392947983009563E-2</v>
      </c>
      <c r="O9" s="1">
        <f>[24]cannibal!O125</f>
        <v>0</v>
      </c>
      <c r="P9" s="1">
        <f>[24]cannibal!P125</f>
        <v>0.15425060582028474</v>
      </c>
      <c r="Q9" s="1">
        <f>[24]cannibal!Q125</f>
        <v>7.7334220684715085E-2</v>
      </c>
      <c r="R9" s="1">
        <f>[24]cannibal!R125</f>
        <v>0.1683881666854202</v>
      </c>
      <c r="S9" s="1">
        <f>[24]cannibal!S125</f>
        <v>5.7057864504147751E-2</v>
      </c>
      <c r="T9" s="1">
        <f>[24]cannibal!T125</f>
        <v>0.17663412911716253</v>
      </c>
      <c r="U9" s="1">
        <f>[24]cannibal!U125</f>
        <v>5.8388308784649998E-2</v>
      </c>
      <c r="V9" s="1">
        <f>[24]cannibal!V125</f>
        <v>0.18288267136298428</v>
      </c>
      <c r="W9" s="1">
        <f>[24]cannibal!W125</f>
        <v>6.0422591348923818E-2</v>
      </c>
    </row>
    <row r="10" spans="1:23" x14ac:dyDescent="0.2">
      <c r="A10">
        <f>[23]cannibal!A126</f>
        <v>6</v>
      </c>
      <c r="B10" s="1">
        <f>[24]cannibal!B126</f>
        <v>0</v>
      </c>
      <c r="C10" s="1">
        <f>[24]cannibal!C126</f>
        <v>0</v>
      </c>
      <c r="D10" s="1">
        <f>[24]cannibal!D126</f>
        <v>0</v>
      </c>
      <c r="E10" s="1">
        <f>[24]cannibal!E126</f>
        <v>0</v>
      </c>
      <c r="F10" s="1">
        <f>[24]cannibal!F126</f>
        <v>0</v>
      </c>
      <c r="G10" s="1">
        <f>[24]cannibal!G126</f>
        <v>0</v>
      </c>
      <c r="H10" s="1">
        <f>[24]cannibal!H126</f>
        <v>0</v>
      </c>
      <c r="I10" s="1">
        <f>[24]cannibal!I126</f>
        <v>0</v>
      </c>
      <c r="J10" s="1">
        <f>[24]cannibal!J126</f>
        <v>0</v>
      </c>
      <c r="K10" s="1">
        <f>[24]cannibal!K126</f>
        <v>0</v>
      </c>
      <c r="L10" s="1">
        <f>[24]cannibal!L126</f>
        <v>0</v>
      </c>
      <c r="M10" s="1">
        <f>[24]cannibal!M126</f>
        <v>0</v>
      </c>
      <c r="N10" s="1">
        <f>[24]cannibal!N126</f>
        <v>1.4919230923930956E-4</v>
      </c>
      <c r="O10" s="1">
        <f>[24]cannibal!O126</f>
        <v>0</v>
      </c>
      <c r="P10" s="1">
        <f>[24]cannibal!P126</f>
        <v>1.8676340840634683E-2</v>
      </c>
      <c r="Q10" s="1">
        <f>[24]cannibal!Q126</f>
        <v>1.7777884387471599E-3</v>
      </c>
      <c r="R10" s="1">
        <f>[24]cannibal!R126</f>
        <v>2.0388087150922208E-2</v>
      </c>
      <c r="S10" s="1">
        <f>[24]cannibal!S126</f>
        <v>1.9156631971443E-3</v>
      </c>
      <c r="T10" s="1">
        <f>[24]cannibal!T126</f>
        <v>2.1386491041236372E-2</v>
      </c>
      <c r="U10" s="1">
        <f>[24]cannibal!U126</f>
        <v>1.9603315906454983E-3</v>
      </c>
      <c r="V10" s="1">
        <f>[24]cannibal!V126</f>
        <v>2.2143051471709085E-2</v>
      </c>
      <c r="W10" s="1">
        <f>[24]cannibal!W126</f>
        <v>2.0286306809608806E-3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W10"/>
  <sheetViews>
    <sheetView workbookViewId="0">
      <selection activeCell="D6" sqref="D6"/>
    </sheetView>
  </sheetViews>
  <sheetFormatPr defaultColWidth="9.140625" defaultRowHeight="12.75" x14ac:dyDescent="0.2"/>
  <sheetData>
    <row r="1" spans="1:23" x14ac:dyDescent="0.2">
      <c r="A1">
        <v>1996</v>
      </c>
      <c r="B1" s="1" t="s">
        <v>0</v>
      </c>
    </row>
    <row r="2" spans="1:23" x14ac:dyDescent="0.2">
      <c r="A2" t="s">
        <v>1</v>
      </c>
      <c r="B2">
        <f>[25]cannibal!B110</f>
        <v>1</v>
      </c>
      <c r="D2">
        <f>[25]cannibal!D110</f>
        <v>2</v>
      </c>
      <c r="F2">
        <f>[25]cannibal!F110</f>
        <v>3</v>
      </c>
      <c r="H2">
        <f>[25]cannibal!H110</f>
        <v>4</v>
      </c>
      <c r="J2">
        <f>[25]cannibal!J110</f>
        <v>5</v>
      </c>
      <c r="L2">
        <f>[25]cannibal!L110</f>
        <v>6</v>
      </c>
      <c r="N2">
        <f>[25]cannibal!N110</f>
        <v>7</v>
      </c>
      <c r="P2">
        <f>[25]cannibal!P110</f>
        <v>8</v>
      </c>
      <c r="R2">
        <f>[25]cannibal!R110</f>
        <v>9</v>
      </c>
      <c r="T2">
        <f>[25]cannibal!T110</f>
        <v>10</v>
      </c>
      <c r="V2">
        <f>[25]cannibal!V110</f>
        <v>11</v>
      </c>
    </row>
    <row r="3" spans="1:23" x14ac:dyDescent="0.2">
      <c r="A3" t="str">
        <f>[25]cannibal!A111</f>
        <v>Prey age/halfyear</v>
      </c>
      <c r="B3">
        <f>[25]cannibal!B111</f>
        <v>1</v>
      </c>
      <c r="C3">
        <f>[25]cannibal!C111</f>
        <v>2</v>
      </c>
      <c r="D3">
        <f>[25]cannibal!D111</f>
        <v>1</v>
      </c>
      <c r="E3">
        <f>[25]cannibal!E111</f>
        <v>2</v>
      </c>
      <c r="F3">
        <f>[25]cannibal!F111</f>
        <v>1</v>
      </c>
      <c r="G3">
        <f>[25]cannibal!G111</f>
        <v>2</v>
      </c>
      <c r="H3">
        <f>[25]cannibal!H111</f>
        <v>1</v>
      </c>
      <c r="I3">
        <f>[25]cannibal!I111</f>
        <v>2</v>
      </c>
      <c r="J3">
        <f>[25]cannibal!J111</f>
        <v>1</v>
      </c>
      <c r="K3">
        <f>[25]cannibal!K111</f>
        <v>2</v>
      </c>
      <c r="L3">
        <f>[25]cannibal!L111</f>
        <v>1</v>
      </c>
      <c r="M3">
        <f>[25]cannibal!M111</f>
        <v>2</v>
      </c>
      <c r="N3">
        <f>[25]cannibal!N111</f>
        <v>1</v>
      </c>
      <c r="O3">
        <f>[25]cannibal!O111</f>
        <v>2</v>
      </c>
      <c r="P3">
        <f>[25]cannibal!P111</f>
        <v>1</v>
      </c>
      <c r="Q3">
        <f>[25]cannibal!Q111</f>
        <v>2</v>
      </c>
      <c r="R3">
        <f>[25]cannibal!R111</f>
        <v>1</v>
      </c>
      <c r="S3">
        <f>[25]cannibal!S111</f>
        <v>2</v>
      </c>
      <c r="T3">
        <f>[25]cannibal!T111</f>
        <v>1</v>
      </c>
      <c r="U3">
        <f>[25]cannibal!U111</f>
        <v>2</v>
      </c>
      <c r="V3">
        <f>[25]cannibal!V111</f>
        <v>1</v>
      </c>
      <c r="W3">
        <f>[25]cannibal!W111</f>
        <v>2</v>
      </c>
    </row>
    <row r="4" spans="1:23" x14ac:dyDescent="0.2">
      <c r="A4">
        <f>[25]cannibal!A120</f>
        <v>0</v>
      </c>
      <c r="B4" s="1">
        <f>[26]cannibal!B120</f>
        <v>0</v>
      </c>
      <c r="C4" s="1">
        <f>[26]cannibal!C120</f>
        <v>0</v>
      </c>
      <c r="D4" s="1">
        <f>[26]cannibal!D120</f>
        <v>0</v>
      </c>
      <c r="E4" s="1">
        <f>[26]cannibal!E120</f>
        <v>2.8997948280401933</v>
      </c>
      <c r="F4" s="1">
        <f>[26]cannibal!F120</f>
        <v>0</v>
      </c>
      <c r="G4" s="1">
        <f>[26]cannibal!G120</f>
        <v>9.5813294928421051</v>
      </c>
      <c r="H4" s="1">
        <f>[26]cannibal!H120</f>
        <v>0</v>
      </c>
      <c r="I4" s="1">
        <f>[26]cannibal!I120</f>
        <v>11.667744571155989</v>
      </c>
      <c r="J4" s="1">
        <f>[26]cannibal!J120</f>
        <v>0</v>
      </c>
      <c r="K4" s="1">
        <f>[26]cannibal!K120</f>
        <v>2.9979925869650885</v>
      </c>
      <c r="L4" s="1">
        <f>[26]cannibal!L120</f>
        <v>0</v>
      </c>
      <c r="M4" s="1">
        <f>[26]cannibal!M120</f>
        <v>7.9339165992332576</v>
      </c>
      <c r="N4" s="1">
        <f>[26]cannibal!N120</f>
        <v>0</v>
      </c>
      <c r="O4" s="1">
        <f>[26]cannibal!O120</f>
        <v>2.92161115483542</v>
      </c>
      <c r="P4" s="1">
        <f>[26]cannibal!P120</f>
        <v>0</v>
      </c>
      <c r="Q4" s="1">
        <f>[26]cannibal!Q120</f>
        <v>3.5975931778683927</v>
      </c>
      <c r="R4" s="1">
        <f>[26]cannibal!R120</f>
        <v>0</v>
      </c>
      <c r="S4" s="1">
        <f>[26]cannibal!S120</f>
        <v>6.1290999068538596</v>
      </c>
      <c r="T4" s="1">
        <f>[26]cannibal!T120</f>
        <v>0</v>
      </c>
      <c r="U4" s="1">
        <f>[26]cannibal!U120</f>
        <v>6.0706268463686062</v>
      </c>
      <c r="V4" s="1">
        <f>[26]cannibal!V120</f>
        <v>0</v>
      </c>
      <c r="W4" s="1">
        <f>[26]cannibal!W120</f>
        <v>6.2265004938892305</v>
      </c>
    </row>
    <row r="5" spans="1:23" x14ac:dyDescent="0.2">
      <c r="A5">
        <f>[25]cannibal!A121</f>
        <v>1</v>
      </c>
      <c r="B5" s="1">
        <f>[26]cannibal!B121</f>
        <v>0</v>
      </c>
      <c r="C5" s="1">
        <f>[26]cannibal!C121</f>
        <v>0</v>
      </c>
      <c r="D5" s="1">
        <f>[26]cannibal!D121</f>
        <v>2.2753832020101719</v>
      </c>
      <c r="E5" s="1">
        <f>[26]cannibal!E121</f>
        <v>0</v>
      </c>
      <c r="F5" s="1">
        <f>[26]cannibal!F121</f>
        <v>4.9846505551608171</v>
      </c>
      <c r="G5" s="1">
        <f>[26]cannibal!G121</f>
        <v>7.8505236914756074</v>
      </c>
      <c r="H5" s="1">
        <f>[26]cannibal!H121</f>
        <v>12.774779671247508</v>
      </c>
      <c r="I5" s="1">
        <f>[26]cannibal!I121</f>
        <v>6.7585047394983322</v>
      </c>
      <c r="J5" s="1">
        <f>[26]cannibal!J121</f>
        <v>9.8585602776629759</v>
      </c>
      <c r="K5" s="1">
        <f>[26]cannibal!K121</f>
        <v>4.516583711578539</v>
      </c>
      <c r="L5" s="1">
        <f>[26]cannibal!L121</f>
        <v>7.9773091170699075</v>
      </c>
      <c r="M5" s="1">
        <f>[26]cannibal!M121</f>
        <v>11.444721741528289</v>
      </c>
      <c r="N5" s="1">
        <f>[26]cannibal!N121</f>
        <v>10.507362244575642</v>
      </c>
      <c r="O5" s="1">
        <f>[26]cannibal!O121</f>
        <v>12.804875173902788</v>
      </c>
      <c r="P5" s="1">
        <f>[26]cannibal!P121</f>
        <v>3.4078637686739923</v>
      </c>
      <c r="Q5" s="1">
        <f>[26]cannibal!Q121</f>
        <v>17.782289469204962</v>
      </c>
      <c r="R5" s="1">
        <f>[26]cannibal!R121</f>
        <v>2.0643737551283645</v>
      </c>
      <c r="S5" s="1">
        <f>[26]cannibal!S121</f>
        <v>29.968769323735678</v>
      </c>
      <c r="T5" s="1">
        <f>[26]cannibal!T121</f>
        <v>2.1479254075382315</v>
      </c>
      <c r="U5" s="1">
        <f>[26]cannibal!U121</f>
        <v>29.682860187326291</v>
      </c>
      <c r="V5" s="1">
        <f>[26]cannibal!V121</f>
        <v>2.2058803031710763</v>
      </c>
      <c r="W5" s="1">
        <f>[26]cannibal!W121</f>
        <v>30.445018001228327</v>
      </c>
    </row>
    <row r="6" spans="1:23" x14ac:dyDescent="0.2">
      <c r="A6">
        <f>[25]cannibal!A122</f>
        <v>2</v>
      </c>
      <c r="B6" s="1">
        <f>[26]cannibal!B122</f>
        <v>0</v>
      </c>
      <c r="C6" s="1">
        <f>[26]cannibal!C122</f>
        <v>0</v>
      </c>
      <c r="D6" s="2">
        <f>[26]cannibal!D122</f>
        <v>1.2285589142167583E-2</v>
      </c>
      <c r="E6" s="1">
        <f>[26]cannibal!E122</f>
        <v>0</v>
      </c>
      <c r="F6" s="1">
        <f>[26]cannibal!F122</f>
        <v>0.31260704311094339</v>
      </c>
      <c r="G6" s="1">
        <f>[26]cannibal!G122</f>
        <v>0</v>
      </c>
      <c r="H6" s="1">
        <f>[26]cannibal!H122</f>
        <v>0.81079640633856187</v>
      </c>
      <c r="I6" s="1">
        <f>[26]cannibal!I122</f>
        <v>0.10633315933983027</v>
      </c>
      <c r="J6" s="1">
        <f>[26]cannibal!J122</f>
        <v>1.2599706963963224</v>
      </c>
      <c r="K6" s="1">
        <f>[26]cannibal!K122</f>
        <v>0.64089217915330143</v>
      </c>
      <c r="L6" s="1">
        <f>[26]cannibal!L122</f>
        <v>1.0343681419300812</v>
      </c>
      <c r="M6" s="1">
        <f>[26]cannibal!M122</f>
        <v>1.0414086688663067</v>
      </c>
      <c r="N6" s="1">
        <f>[26]cannibal!N122</f>
        <v>1.8206240376167775</v>
      </c>
      <c r="O6" s="1">
        <f>[26]cannibal!O122</f>
        <v>2.2367732106764233</v>
      </c>
      <c r="P6" s="1">
        <f>[26]cannibal!P122</f>
        <v>0.48214477645844717</v>
      </c>
      <c r="Q6" s="1">
        <f>[26]cannibal!Q122</f>
        <v>2.3377746072033592</v>
      </c>
      <c r="R6" s="1">
        <f>[26]cannibal!R122</f>
        <v>1.2835020436286726</v>
      </c>
      <c r="S6" s="1">
        <f>[26]cannibal!S122</f>
        <v>1.7110861132940214</v>
      </c>
      <c r="T6" s="1">
        <f>[26]cannibal!T122</f>
        <v>1.3354493794007012</v>
      </c>
      <c r="U6" s="1">
        <f>[26]cannibal!U122</f>
        <v>1.6947619477038611</v>
      </c>
      <c r="V6" s="1">
        <f>[26]cannibal!V122</f>
        <v>1.3714822086295422</v>
      </c>
      <c r="W6" s="1">
        <f>[26]cannibal!W122</f>
        <v>1.7382778371092167</v>
      </c>
    </row>
    <row r="7" spans="1:23" x14ac:dyDescent="0.2">
      <c r="A7">
        <f>[25]cannibal!A123</f>
        <v>3</v>
      </c>
      <c r="B7" s="1">
        <f>[26]cannibal!B123</f>
        <v>0</v>
      </c>
      <c r="C7" s="1">
        <f>[26]cannibal!C123</f>
        <v>0</v>
      </c>
      <c r="D7" s="1">
        <f>[26]cannibal!D123</f>
        <v>0</v>
      </c>
      <c r="E7" s="1">
        <f>[26]cannibal!E123</f>
        <v>0</v>
      </c>
      <c r="F7" s="1">
        <f>[26]cannibal!F123</f>
        <v>0</v>
      </c>
      <c r="G7" s="1">
        <f>[26]cannibal!G123</f>
        <v>0</v>
      </c>
      <c r="H7" s="1">
        <f>[26]cannibal!H123</f>
        <v>5.4172900945924453E-2</v>
      </c>
      <c r="I7" s="1">
        <f>[26]cannibal!I123</f>
        <v>0</v>
      </c>
      <c r="J7" s="1">
        <f>[26]cannibal!J123</f>
        <v>2.2757918619711739E-2</v>
      </c>
      <c r="K7" s="1">
        <f>[26]cannibal!K123</f>
        <v>9.5548997368223351E-2</v>
      </c>
      <c r="L7" s="1">
        <f>[26]cannibal!L123</f>
        <v>0.12420530423294177</v>
      </c>
      <c r="M7" s="1">
        <f>[26]cannibal!M123</f>
        <v>5.8359017325026845E-3</v>
      </c>
      <c r="N7" s="1">
        <f>[26]cannibal!N123</f>
        <v>0.81943660429993159</v>
      </c>
      <c r="O7" s="1">
        <f>[26]cannibal!O123</f>
        <v>0.14293311021998562</v>
      </c>
      <c r="P7" s="1">
        <f>[26]cannibal!P123</f>
        <v>1.224710326438684</v>
      </c>
      <c r="Q7" s="1">
        <f>[26]cannibal!Q123</f>
        <v>0.31976550725437036</v>
      </c>
      <c r="R7" s="1">
        <f>[26]cannibal!R123</f>
        <v>0.35873973706676304</v>
      </c>
      <c r="S7" s="1">
        <f>[26]cannibal!S123</f>
        <v>1.0565920045790298</v>
      </c>
      <c r="T7" s="1">
        <f>[26]cannibal!T123</f>
        <v>0.37325905448326724</v>
      </c>
      <c r="U7" s="1">
        <f>[26]cannibal!U123</f>
        <v>1.0465118673433977</v>
      </c>
      <c r="V7" s="1">
        <f>[26]cannibal!V123</f>
        <v>0.38333025596478643</v>
      </c>
      <c r="W7" s="1">
        <f>[26]cannibal!W123</f>
        <v>1.0733828357070712</v>
      </c>
    </row>
    <row r="8" spans="1:23" x14ac:dyDescent="0.2">
      <c r="A8">
        <f>[25]cannibal!A124</f>
        <v>4</v>
      </c>
      <c r="B8" s="1">
        <f>[26]cannibal!B124</f>
        <v>0</v>
      </c>
      <c r="C8" s="1">
        <f>[26]cannibal!C124</f>
        <v>0</v>
      </c>
      <c r="D8" s="1">
        <f>[26]cannibal!D124</f>
        <v>0</v>
      </c>
      <c r="E8" s="1">
        <f>[26]cannibal!E124</f>
        <v>0</v>
      </c>
      <c r="F8" s="1">
        <f>[26]cannibal!F124</f>
        <v>0</v>
      </c>
      <c r="G8" s="1">
        <f>[26]cannibal!G124</f>
        <v>0</v>
      </c>
      <c r="H8" s="1">
        <f>[26]cannibal!H124</f>
        <v>0</v>
      </c>
      <c r="I8" s="1">
        <f>[26]cannibal!I124</f>
        <v>0</v>
      </c>
      <c r="J8" s="1">
        <f>[26]cannibal!J124</f>
        <v>0</v>
      </c>
      <c r="K8" s="1">
        <f>[26]cannibal!K124</f>
        <v>2.4103196252189676E-2</v>
      </c>
      <c r="L8" s="1">
        <f>[26]cannibal!L124</f>
        <v>6.4597544651115085E-2</v>
      </c>
      <c r="M8" s="1">
        <f>[26]cannibal!M124</f>
        <v>1.1331848024277057E-4</v>
      </c>
      <c r="N8" s="1">
        <f>[26]cannibal!N124</f>
        <v>0.37543469331525764</v>
      </c>
      <c r="O8" s="1">
        <f>[26]cannibal!O124</f>
        <v>2.850540616939129E-2</v>
      </c>
      <c r="P8" s="1">
        <f>[26]cannibal!P124</f>
        <v>0.92262843188640031</v>
      </c>
      <c r="Q8" s="1">
        <f>[26]cannibal!Q124</f>
        <v>0.10318676253043967</v>
      </c>
      <c r="R8" s="1">
        <f>[26]cannibal!R124</f>
        <v>0.36943834072911658</v>
      </c>
      <c r="S8" s="1">
        <f>[26]cannibal!S124</f>
        <v>0.93192516539902759</v>
      </c>
      <c r="T8" s="1">
        <f>[26]cannibal!T124</f>
        <v>0.38439066404498723</v>
      </c>
      <c r="U8" s="1">
        <f>[26]cannibal!U124</f>
        <v>0.92303437924898113</v>
      </c>
      <c r="V8" s="1">
        <f>[26]cannibal!V124</f>
        <v>0.39476221639907916</v>
      </c>
      <c r="W8" s="1">
        <f>[26]cannibal!W124</f>
        <v>0.94673485353633413</v>
      </c>
    </row>
    <row r="9" spans="1:23" x14ac:dyDescent="0.2">
      <c r="A9">
        <f>[25]cannibal!A125</f>
        <v>5</v>
      </c>
      <c r="B9" s="1">
        <f>[26]cannibal!B125</f>
        <v>0</v>
      </c>
      <c r="C9" s="1">
        <f>[26]cannibal!C125</f>
        <v>0</v>
      </c>
      <c r="D9" s="1">
        <f>[26]cannibal!D125</f>
        <v>0</v>
      </c>
      <c r="E9" s="1">
        <f>[26]cannibal!E125</f>
        <v>0</v>
      </c>
      <c r="F9" s="1">
        <f>[26]cannibal!F125</f>
        <v>0</v>
      </c>
      <c r="G9" s="1">
        <f>[26]cannibal!G125</f>
        <v>0</v>
      </c>
      <c r="H9" s="1">
        <f>[26]cannibal!H125</f>
        <v>0</v>
      </c>
      <c r="I9" s="1">
        <f>[26]cannibal!I125</f>
        <v>0</v>
      </c>
      <c r="J9" s="1">
        <f>[26]cannibal!J125</f>
        <v>0</v>
      </c>
      <c r="K9" s="1">
        <f>[26]cannibal!K125</f>
        <v>0</v>
      </c>
      <c r="L9" s="1">
        <f>[26]cannibal!L125</f>
        <v>8.8803572423662904E-3</v>
      </c>
      <c r="M9" s="1">
        <f>[26]cannibal!M125</f>
        <v>0</v>
      </c>
      <c r="N9" s="1">
        <f>[26]cannibal!N125</f>
        <v>0.15129245715805728</v>
      </c>
      <c r="O9" s="1">
        <f>[26]cannibal!O125</f>
        <v>0</v>
      </c>
      <c r="P9" s="1">
        <f>[26]cannibal!P125</f>
        <v>0.48083523389249105</v>
      </c>
      <c r="Q9" s="1">
        <f>[26]cannibal!Q125</f>
        <v>0.1419637287197362</v>
      </c>
      <c r="R9" s="1">
        <f>[26]cannibal!R125</f>
        <v>0.79027913497369917</v>
      </c>
      <c r="S9" s="1">
        <f>[26]cannibal!S125</f>
        <v>0.29379271108006444</v>
      </c>
      <c r="T9" s="1">
        <f>[26]cannibal!T125</f>
        <v>0.82226419941663831</v>
      </c>
      <c r="U9" s="1">
        <f>[26]cannibal!U125</f>
        <v>0.2909898592378386</v>
      </c>
      <c r="V9" s="1">
        <f>[26]cannibal!V125</f>
        <v>0.84445036830898945</v>
      </c>
      <c r="W9" s="1">
        <f>[26]cannibal!W125</f>
        <v>0.29846151775001484</v>
      </c>
    </row>
    <row r="10" spans="1:23" x14ac:dyDescent="0.2">
      <c r="A10">
        <f>[25]cannibal!A126</f>
        <v>6</v>
      </c>
      <c r="B10" s="1">
        <f>[26]cannibal!B126</f>
        <v>0</v>
      </c>
      <c r="C10" s="1">
        <f>[26]cannibal!C126</f>
        <v>0</v>
      </c>
      <c r="D10" s="1">
        <f>[26]cannibal!D126</f>
        <v>0</v>
      </c>
      <c r="E10" s="1">
        <f>[26]cannibal!E126</f>
        <v>0</v>
      </c>
      <c r="F10" s="1">
        <f>[26]cannibal!F126</f>
        <v>0</v>
      </c>
      <c r="G10" s="1">
        <f>[26]cannibal!G126</f>
        <v>0</v>
      </c>
      <c r="H10" s="1">
        <f>[26]cannibal!H126</f>
        <v>0</v>
      </c>
      <c r="I10" s="1">
        <f>[26]cannibal!I126</f>
        <v>0</v>
      </c>
      <c r="J10" s="1">
        <f>[26]cannibal!J126</f>
        <v>0</v>
      </c>
      <c r="K10" s="1">
        <f>[26]cannibal!K126</f>
        <v>0</v>
      </c>
      <c r="L10" s="1">
        <f>[26]cannibal!L126</f>
        <v>0</v>
      </c>
      <c r="M10" s="1">
        <f>[26]cannibal!M126</f>
        <v>0</v>
      </c>
      <c r="N10" s="1">
        <f>[26]cannibal!N126</f>
        <v>5.0757060181127406E-3</v>
      </c>
      <c r="O10" s="1">
        <f>[26]cannibal!O126</f>
        <v>0</v>
      </c>
      <c r="P10" s="1">
        <f>[26]cannibal!P126</f>
        <v>3.1351672957128651E-2</v>
      </c>
      <c r="Q10" s="1">
        <f>[26]cannibal!Q126</f>
        <v>4.9563396560506397E-3</v>
      </c>
      <c r="R10" s="1">
        <f>[26]cannibal!R126</f>
        <v>0.17180080540136727</v>
      </c>
      <c r="S10" s="1">
        <f>[26]cannibal!S126</f>
        <v>3.7723818910461063E-3</v>
      </c>
      <c r="T10" s="1">
        <f>[26]cannibal!T126</f>
        <v>0.17875412048831371</v>
      </c>
      <c r="U10" s="1">
        <f>[26]cannibal!U126</f>
        <v>3.7363924769655901E-3</v>
      </c>
      <c r="V10" s="1">
        <f>[26]cannibal!V126</f>
        <v>0.18357722857227388</v>
      </c>
      <c r="W10" s="1">
        <f>[26]cannibal!W126</f>
        <v>3.8323306953229981E-3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1997</v>
      </c>
      <c r="B1" s="1" t="s">
        <v>0</v>
      </c>
    </row>
    <row r="2" spans="1:23" x14ac:dyDescent="0.2">
      <c r="A2" t="s">
        <v>1</v>
      </c>
      <c r="B2">
        <f>[27]cannibal!B110</f>
        <v>1</v>
      </c>
      <c r="D2">
        <f>[27]cannibal!D110</f>
        <v>2</v>
      </c>
      <c r="F2">
        <f>[27]cannibal!F110</f>
        <v>3</v>
      </c>
      <c r="H2">
        <f>[27]cannibal!H110</f>
        <v>4</v>
      </c>
      <c r="J2">
        <f>[27]cannibal!J110</f>
        <v>5</v>
      </c>
      <c r="L2">
        <f>[27]cannibal!L110</f>
        <v>6</v>
      </c>
      <c r="N2">
        <f>[27]cannibal!N110</f>
        <v>7</v>
      </c>
      <c r="P2">
        <f>[27]cannibal!P110</f>
        <v>8</v>
      </c>
      <c r="R2">
        <f>[27]cannibal!R110</f>
        <v>9</v>
      </c>
      <c r="T2">
        <f>[27]cannibal!T110</f>
        <v>10</v>
      </c>
      <c r="V2">
        <f>[27]cannibal!V110</f>
        <v>11</v>
      </c>
    </row>
    <row r="3" spans="1:23" x14ac:dyDescent="0.2">
      <c r="A3" t="str">
        <f>[27]cannibal!A111</f>
        <v>Prey age/halfyear</v>
      </c>
      <c r="B3">
        <f>[27]cannibal!B111</f>
        <v>1</v>
      </c>
      <c r="C3">
        <f>[27]cannibal!C111</f>
        <v>2</v>
      </c>
      <c r="D3">
        <f>[27]cannibal!D111</f>
        <v>1</v>
      </c>
      <c r="E3">
        <f>[27]cannibal!E111</f>
        <v>2</v>
      </c>
      <c r="F3">
        <f>[27]cannibal!F111</f>
        <v>1</v>
      </c>
      <c r="G3">
        <f>[27]cannibal!G111</f>
        <v>2</v>
      </c>
      <c r="H3">
        <f>[27]cannibal!H111</f>
        <v>1</v>
      </c>
      <c r="I3">
        <f>[27]cannibal!I111</f>
        <v>2</v>
      </c>
      <c r="J3">
        <f>[27]cannibal!J111</f>
        <v>1</v>
      </c>
      <c r="K3">
        <f>[27]cannibal!K111</f>
        <v>2</v>
      </c>
      <c r="L3">
        <f>[27]cannibal!L111</f>
        <v>1</v>
      </c>
      <c r="M3">
        <f>[27]cannibal!M111</f>
        <v>2</v>
      </c>
      <c r="N3">
        <f>[27]cannibal!N111</f>
        <v>1</v>
      </c>
      <c r="O3">
        <f>[27]cannibal!O111</f>
        <v>2</v>
      </c>
      <c r="P3">
        <f>[27]cannibal!P111</f>
        <v>1</v>
      </c>
      <c r="Q3">
        <f>[27]cannibal!Q111</f>
        <v>2</v>
      </c>
      <c r="R3">
        <f>[27]cannibal!R111</f>
        <v>1</v>
      </c>
      <c r="S3">
        <f>[27]cannibal!S111</f>
        <v>2</v>
      </c>
      <c r="T3">
        <f>[27]cannibal!T111</f>
        <v>1</v>
      </c>
      <c r="U3">
        <f>[27]cannibal!U111</f>
        <v>2</v>
      </c>
      <c r="V3">
        <f>[27]cannibal!V111</f>
        <v>1</v>
      </c>
      <c r="W3">
        <f>[27]cannibal!W111</f>
        <v>2</v>
      </c>
    </row>
    <row r="4" spans="1:23" x14ac:dyDescent="0.2">
      <c r="A4">
        <f>[27]cannibal!A120</f>
        <v>0</v>
      </c>
      <c r="B4" s="1">
        <f>[28]cannibal!B120</f>
        <v>0</v>
      </c>
      <c r="C4" s="1">
        <f>[28]cannibal!C120</f>
        <v>0</v>
      </c>
      <c r="D4" s="1">
        <f>[28]cannibal!D120</f>
        <v>0</v>
      </c>
      <c r="E4" s="1">
        <f>[28]cannibal!E120</f>
        <v>0</v>
      </c>
      <c r="F4" s="1">
        <f>[28]cannibal!F120</f>
        <v>0</v>
      </c>
      <c r="G4" s="1">
        <f>[28]cannibal!G120</f>
        <v>0.30336329026684966</v>
      </c>
      <c r="H4" s="1">
        <f>[28]cannibal!H120</f>
        <v>0</v>
      </c>
      <c r="I4" s="1">
        <f>[28]cannibal!I120</f>
        <v>2.6415213884663258</v>
      </c>
      <c r="J4" s="1">
        <f>[28]cannibal!J120</f>
        <v>0</v>
      </c>
      <c r="K4" s="1">
        <f>[28]cannibal!K120</f>
        <v>7.6483005527653827</v>
      </c>
      <c r="L4" s="1">
        <f>[28]cannibal!L120</f>
        <v>0</v>
      </c>
      <c r="M4" s="1">
        <f>[28]cannibal!M120</f>
        <v>9.6342433824866358</v>
      </c>
      <c r="N4" s="1">
        <f>[28]cannibal!N120</f>
        <v>0</v>
      </c>
      <c r="O4" s="1">
        <f>[28]cannibal!O120</f>
        <v>6.538907863999313</v>
      </c>
      <c r="P4" s="1">
        <f>[28]cannibal!P120</f>
        <v>0</v>
      </c>
      <c r="Q4" s="1">
        <f>[28]cannibal!Q120</f>
        <v>17.165316923483463</v>
      </c>
      <c r="R4" s="1">
        <f>[28]cannibal!R120</f>
        <v>0</v>
      </c>
      <c r="S4" s="1">
        <f>[28]cannibal!S120</f>
        <v>35.920287315909498</v>
      </c>
      <c r="T4" s="1">
        <f>[28]cannibal!T120</f>
        <v>0</v>
      </c>
      <c r="U4" s="1">
        <f>[28]cannibal!U120</f>
        <v>37.527644217809602</v>
      </c>
      <c r="V4" s="1">
        <f>[28]cannibal!V120</f>
        <v>0</v>
      </c>
      <c r="W4" s="1">
        <f>[28]cannibal!W120</f>
        <v>36.444757570586724</v>
      </c>
    </row>
    <row r="5" spans="1:23" x14ac:dyDescent="0.2">
      <c r="A5">
        <f>[27]cannibal!A121</f>
        <v>1</v>
      </c>
      <c r="B5" s="1">
        <f>[28]cannibal!B121</f>
        <v>0</v>
      </c>
      <c r="C5" s="1">
        <f>[28]cannibal!C121</f>
        <v>0</v>
      </c>
      <c r="D5" s="1">
        <f>[28]cannibal!D121</f>
        <v>4.0695815840057215</v>
      </c>
      <c r="E5" s="1">
        <f>[28]cannibal!E121</f>
        <v>0</v>
      </c>
      <c r="F5" s="1">
        <f>[28]cannibal!F121</f>
        <v>2.3474077109736444</v>
      </c>
      <c r="G5" s="1">
        <f>[28]cannibal!G121</f>
        <v>1.0089519622566978</v>
      </c>
      <c r="H5" s="1">
        <f>[28]cannibal!H121</f>
        <v>6.3893589007376344</v>
      </c>
      <c r="I5" s="1">
        <f>[28]cannibal!I121</f>
        <v>1.6493614703960537</v>
      </c>
      <c r="J5" s="1">
        <f>[28]cannibal!J121</f>
        <v>8.2787552269258118</v>
      </c>
      <c r="K5" s="1">
        <f>[28]cannibal!K121</f>
        <v>4.2515538284282774</v>
      </c>
      <c r="L5" s="1">
        <f>[28]cannibal!L121</f>
        <v>2.5535767647139784</v>
      </c>
      <c r="M5" s="1">
        <f>[28]cannibal!M121</f>
        <v>4.5526827180918632</v>
      </c>
      <c r="N5" s="1">
        <f>[28]cannibal!N121</f>
        <v>5.0600426989223743</v>
      </c>
      <c r="O5" s="1">
        <f>[28]cannibal!O121</f>
        <v>5.5066047368363673</v>
      </c>
      <c r="P5" s="1">
        <f>[28]cannibal!P121</f>
        <v>2.1474707950776848</v>
      </c>
      <c r="Q5" s="1">
        <f>[28]cannibal!Q121</f>
        <v>7.6515091260144779</v>
      </c>
      <c r="R5" s="1">
        <f>[28]cannibal!R121</f>
        <v>18.304858033212842</v>
      </c>
      <c r="S5" s="1">
        <f>[28]cannibal!S121</f>
        <v>14.899583502031536</v>
      </c>
      <c r="T5" s="1">
        <f>[28]cannibal!T121</f>
        <v>19.587336364518695</v>
      </c>
      <c r="U5" s="1">
        <f>[28]cannibal!U121</f>
        <v>15.566308357732236</v>
      </c>
      <c r="V5" s="1">
        <f>[28]cannibal!V121</f>
        <v>19.01093668791027</v>
      </c>
      <c r="W5" s="1">
        <f>[28]cannibal!W121</f>
        <v>15.117131549049359</v>
      </c>
    </row>
    <row r="6" spans="1:23" x14ac:dyDescent="0.2">
      <c r="A6">
        <f>[27]cannibal!A122</f>
        <v>2</v>
      </c>
      <c r="B6" s="1">
        <f>[28]cannibal!B122</f>
        <v>0</v>
      </c>
      <c r="C6" s="1">
        <f>[28]cannibal!C122</f>
        <v>0</v>
      </c>
      <c r="D6" s="1">
        <f>[28]cannibal!D122</f>
        <v>0</v>
      </c>
      <c r="E6" s="1">
        <f>[28]cannibal!E122</f>
        <v>0</v>
      </c>
      <c r="F6" s="1">
        <f>[28]cannibal!F122</f>
        <v>0.30867006056094198</v>
      </c>
      <c r="G6" s="1">
        <f>[28]cannibal!G122</f>
        <v>0.11340820523283485</v>
      </c>
      <c r="H6" s="1">
        <f>[28]cannibal!H122</f>
        <v>0.41604452483084081</v>
      </c>
      <c r="I6" s="1">
        <f>[28]cannibal!I122</f>
        <v>0.80091635038992093</v>
      </c>
      <c r="J6" s="1">
        <f>[28]cannibal!J122</f>
        <v>0.53317852414720279</v>
      </c>
      <c r="K6" s="1">
        <f>[28]cannibal!K122</f>
        <v>2.5231504371989812</v>
      </c>
      <c r="L6" s="1">
        <f>[28]cannibal!L122</f>
        <v>1.6086348225498432</v>
      </c>
      <c r="M6" s="1">
        <f>[28]cannibal!M122</f>
        <v>2.9005498639694145</v>
      </c>
      <c r="N6" s="1">
        <f>[28]cannibal!N122</f>
        <v>0.70911337321853452</v>
      </c>
      <c r="O6" s="1">
        <f>[28]cannibal!O122</f>
        <v>6.1909739132999189</v>
      </c>
      <c r="P6" s="1">
        <f>[28]cannibal!P122</f>
        <v>2.0963403923169883</v>
      </c>
      <c r="Q6" s="1">
        <f>[28]cannibal!Q122</f>
        <v>8.2532243399386989</v>
      </c>
      <c r="R6" s="1">
        <f>[28]cannibal!R122</f>
        <v>1.459167417504398</v>
      </c>
      <c r="S6" s="1">
        <f>[28]cannibal!S122</f>
        <v>5.7129343816926772</v>
      </c>
      <c r="T6" s="1">
        <f>[28]cannibal!T122</f>
        <v>1.5613998735716061</v>
      </c>
      <c r="U6" s="1">
        <f>[28]cannibal!U122</f>
        <v>5.9685761149493315</v>
      </c>
      <c r="V6" s="1">
        <f>[28]cannibal!V122</f>
        <v>1.5154523100318591</v>
      </c>
      <c r="W6" s="1">
        <f>[28]cannibal!W122</f>
        <v>5.7963486407092963</v>
      </c>
    </row>
    <row r="7" spans="1:23" x14ac:dyDescent="0.2">
      <c r="A7">
        <f>[27]cannibal!A123</f>
        <v>3</v>
      </c>
      <c r="B7" s="1">
        <f>[28]cannibal!B123</f>
        <v>0</v>
      </c>
      <c r="C7" s="1">
        <f>[28]cannibal!C123</f>
        <v>0</v>
      </c>
      <c r="D7" s="1">
        <f>[28]cannibal!D123</f>
        <v>0</v>
      </c>
      <c r="E7" s="1">
        <f>[28]cannibal!E123</f>
        <v>0</v>
      </c>
      <c r="F7" s="1">
        <f>[28]cannibal!F123</f>
        <v>0</v>
      </c>
      <c r="G7" s="1">
        <f>[28]cannibal!G123</f>
        <v>0</v>
      </c>
      <c r="H7" s="1">
        <f>[28]cannibal!H123</f>
        <v>1.2351733355793952E-2</v>
      </c>
      <c r="I7" s="1">
        <f>[28]cannibal!I123</f>
        <v>5.1736762412028393E-3</v>
      </c>
      <c r="J7" s="1">
        <f>[28]cannibal!J123</f>
        <v>5.048564673910557E-2</v>
      </c>
      <c r="K7" s="1">
        <f>[28]cannibal!K123</f>
        <v>1.3725962757073842E-2</v>
      </c>
      <c r="L7" s="1">
        <f>[28]cannibal!L123</f>
        <v>0.19690575224377896</v>
      </c>
      <c r="M7" s="1">
        <f>[28]cannibal!M123</f>
        <v>6.2584012152937393E-2</v>
      </c>
      <c r="N7" s="1">
        <f>[28]cannibal!N123</f>
        <v>0.70843712695797589</v>
      </c>
      <c r="O7" s="1">
        <f>[28]cannibal!O123</f>
        <v>0.57573455071977919</v>
      </c>
      <c r="P7" s="1">
        <f>[28]cannibal!P123</f>
        <v>0.84140118061902136</v>
      </c>
      <c r="Q7" s="1">
        <f>[28]cannibal!Q123</f>
        <v>1.2352773917393012</v>
      </c>
      <c r="R7" s="1">
        <f>[28]cannibal!R123</f>
        <v>1.8462753665325689</v>
      </c>
      <c r="S7" s="1">
        <f>[28]cannibal!S123</f>
        <v>3.0756934787875916</v>
      </c>
      <c r="T7" s="1">
        <f>[28]cannibal!T123</f>
        <v>1.9756294509458741</v>
      </c>
      <c r="U7" s="1">
        <f>[28]cannibal!U123</f>
        <v>3.2133242582348576</v>
      </c>
      <c r="V7" s="1">
        <f>[28]cannibal!V123</f>
        <v>1.9174922874525226</v>
      </c>
      <c r="W7" s="1">
        <f>[28]cannibal!W123</f>
        <v>3.1206015199717263</v>
      </c>
    </row>
    <row r="8" spans="1:23" x14ac:dyDescent="0.2">
      <c r="A8">
        <f>[27]cannibal!A124</f>
        <v>4</v>
      </c>
      <c r="B8" s="1">
        <f>[28]cannibal!B124</f>
        <v>0</v>
      </c>
      <c r="C8" s="1">
        <f>[28]cannibal!C124</f>
        <v>0</v>
      </c>
      <c r="D8" s="1">
        <f>[28]cannibal!D124</f>
        <v>0</v>
      </c>
      <c r="E8" s="1">
        <f>[28]cannibal!E124</f>
        <v>0</v>
      </c>
      <c r="F8" s="1">
        <f>[28]cannibal!F124</f>
        <v>0</v>
      </c>
      <c r="G8" s="1">
        <f>[28]cannibal!G124</f>
        <v>0</v>
      </c>
      <c r="H8" s="1">
        <f>[28]cannibal!H124</f>
        <v>0</v>
      </c>
      <c r="I8" s="1">
        <f>[28]cannibal!I124</f>
        <v>0</v>
      </c>
      <c r="J8" s="1">
        <f>[28]cannibal!J124</f>
        <v>0</v>
      </c>
      <c r="K8" s="1">
        <f>[28]cannibal!K124</f>
        <v>0</v>
      </c>
      <c r="L8" s="1">
        <f>[28]cannibal!L124</f>
        <v>2.7318950088073404E-2</v>
      </c>
      <c r="M8" s="1">
        <f>[28]cannibal!M124</f>
        <v>0</v>
      </c>
      <c r="N8" s="1">
        <f>[28]cannibal!N124</f>
        <v>0.11220943123352127</v>
      </c>
      <c r="O8" s="1">
        <f>[28]cannibal!O124</f>
        <v>1.1096974452398276E-2</v>
      </c>
      <c r="P8" s="1">
        <f>[28]cannibal!P124</f>
        <v>0.11792816389378967</v>
      </c>
      <c r="Q8" s="1">
        <f>[28]cannibal!Q124</f>
        <v>1.60618167531228E-2</v>
      </c>
      <c r="R8" s="1">
        <f>[28]cannibal!R124</f>
        <v>0.42751568819605817</v>
      </c>
      <c r="S8" s="1">
        <f>[28]cannibal!S124</f>
        <v>0.29580395073273374</v>
      </c>
      <c r="T8" s="1">
        <f>[28]cannibal!T124</f>
        <v>0.45746837099807391</v>
      </c>
      <c r="U8" s="1">
        <f>[28]cannibal!U124</f>
        <v>0.30904055203377595</v>
      </c>
      <c r="V8" s="1">
        <f>[28]cannibal!V124</f>
        <v>0.44400637615636984</v>
      </c>
      <c r="W8" s="1">
        <f>[28]cannibal!W124</f>
        <v>0.30012296889678419</v>
      </c>
    </row>
    <row r="9" spans="1:23" x14ac:dyDescent="0.2">
      <c r="A9">
        <f>[27]cannibal!A125</f>
        <v>5</v>
      </c>
      <c r="B9" s="1">
        <f>[28]cannibal!B125</f>
        <v>0</v>
      </c>
      <c r="C9" s="1">
        <f>[28]cannibal!C125</f>
        <v>0</v>
      </c>
      <c r="D9" s="1">
        <f>[28]cannibal!D125</f>
        <v>0</v>
      </c>
      <c r="E9" s="1">
        <f>[28]cannibal!E125</f>
        <v>0</v>
      </c>
      <c r="F9" s="1">
        <f>[28]cannibal!F125</f>
        <v>0</v>
      </c>
      <c r="G9" s="1">
        <f>[28]cannibal!G125</f>
        <v>0</v>
      </c>
      <c r="H9" s="1">
        <f>[28]cannibal!H125</f>
        <v>0</v>
      </c>
      <c r="I9" s="1">
        <f>[28]cannibal!I125</f>
        <v>0</v>
      </c>
      <c r="J9" s="1">
        <f>[28]cannibal!J125</f>
        <v>0</v>
      </c>
      <c r="K9" s="1">
        <f>[28]cannibal!K125</f>
        <v>0</v>
      </c>
      <c r="L9" s="1">
        <f>[28]cannibal!L125</f>
        <v>3.3451775618049072E-4</v>
      </c>
      <c r="M9" s="1">
        <f>[28]cannibal!M125</f>
        <v>0</v>
      </c>
      <c r="N9" s="1">
        <f>[28]cannibal!N125</f>
        <v>1.3739930355125053E-3</v>
      </c>
      <c r="O9" s="1">
        <f>[28]cannibal!O125</f>
        <v>6.8029709332843771E-4</v>
      </c>
      <c r="P9" s="1">
        <f>[28]cannibal!P125</f>
        <v>1.6179744682936044E-2</v>
      </c>
      <c r="Q9" s="1">
        <f>[28]cannibal!Q125</f>
        <v>9.8466544170171971E-4</v>
      </c>
      <c r="R9" s="1">
        <f>[28]cannibal!R125</f>
        <v>0.20625618616543728</v>
      </c>
      <c r="S9" s="1">
        <f>[28]cannibal!S125</f>
        <v>4.622877033464292E-2</v>
      </c>
      <c r="T9" s="1">
        <f>[28]cannibal!T125</f>
        <v>0.22070694502819421</v>
      </c>
      <c r="U9" s="1">
        <f>[28]cannibal!U125</f>
        <v>4.829741005375876E-2</v>
      </c>
      <c r="V9" s="1">
        <f>[28]cannibal!V125</f>
        <v>0.21421216649516572</v>
      </c>
      <c r="W9" s="1">
        <f>[28]cannibal!W125</f>
        <v>4.6903754215968561E-2</v>
      </c>
    </row>
    <row r="10" spans="1:23" x14ac:dyDescent="0.2">
      <c r="A10">
        <f>[27]cannibal!A126</f>
        <v>6</v>
      </c>
      <c r="B10" s="1">
        <f>[28]cannibal!B126</f>
        <v>0</v>
      </c>
      <c r="C10" s="1">
        <f>[28]cannibal!C126</f>
        <v>0</v>
      </c>
      <c r="D10" s="1">
        <f>[28]cannibal!D126</f>
        <v>0</v>
      </c>
      <c r="E10" s="1">
        <f>[28]cannibal!E126</f>
        <v>0</v>
      </c>
      <c r="F10" s="1">
        <f>[28]cannibal!F126</f>
        <v>0</v>
      </c>
      <c r="G10" s="1">
        <f>[28]cannibal!G126</f>
        <v>0</v>
      </c>
      <c r="H10" s="1">
        <f>[28]cannibal!H126</f>
        <v>0</v>
      </c>
      <c r="I10" s="1">
        <f>[28]cannibal!I126</f>
        <v>0</v>
      </c>
      <c r="J10" s="1">
        <f>[28]cannibal!J126</f>
        <v>0</v>
      </c>
      <c r="K10" s="1">
        <f>[28]cannibal!K126</f>
        <v>0</v>
      </c>
      <c r="L10" s="1">
        <f>[28]cannibal!L126</f>
        <v>0</v>
      </c>
      <c r="M10" s="1">
        <f>[28]cannibal!M126</f>
        <v>0</v>
      </c>
      <c r="N10" s="1">
        <f>[28]cannibal!N126</f>
        <v>0</v>
      </c>
      <c r="O10" s="1">
        <f>[28]cannibal!O126</f>
        <v>0</v>
      </c>
      <c r="P10" s="1">
        <f>[28]cannibal!P126</f>
        <v>7.0920606244485391E-5</v>
      </c>
      <c r="Q10" s="1">
        <f>[28]cannibal!Q126</f>
        <v>0</v>
      </c>
      <c r="R10" s="1">
        <f>[28]cannibal!R126</f>
        <v>6.9757597353328482E-2</v>
      </c>
      <c r="S10" s="1">
        <f>[28]cannibal!S126</f>
        <v>0</v>
      </c>
      <c r="T10" s="1">
        <f>[28]cannibal!T126</f>
        <v>7.4644966973310189E-2</v>
      </c>
      <c r="U10" s="1">
        <f>[28]cannibal!U126</f>
        <v>0</v>
      </c>
      <c r="V10" s="1">
        <f>[28]cannibal!V126</f>
        <v>7.2448377604385009E-2</v>
      </c>
      <c r="W10" s="1">
        <f>[28]cannibal!W126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1998</v>
      </c>
      <c r="B1" s="1" t="s">
        <v>0</v>
      </c>
    </row>
    <row r="2" spans="1:23" x14ac:dyDescent="0.2">
      <c r="A2" t="s">
        <v>1</v>
      </c>
      <c r="B2">
        <f>[29]cannibal!B110</f>
        <v>1</v>
      </c>
      <c r="D2">
        <f>[29]cannibal!D110</f>
        <v>2</v>
      </c>
      <c r="F2">
        <f>[29]cannibal!F110</f>
        <v>3</v>
      </c>
      <c r="H2">
        <f>[29]cannibal!H110</f>
        <v>4</v>
      </c>
      <c r="J2">
        <f>[29]cannibal!J110</f>
        <v>5</v>
      </c>
      <c r="L2">
        <f>[29]cannibal!L110</f>
        <v>6</v>
      </c>
      <c r="N2">
        <f>[29]cannibal!N110</f>
        <v>7</v>
      </c>
      <c r="P2">
        <f>[29]cannibal!P110</f>
        <v>8</v>
      </c>
      <c r="R2">
        <f>[29]cannibal!R110</f>
        <v>9</v>
      </c>
      <c r="T2">
        <f>[29]cannibal!T110</f>
        <v>10</v>
      </c>
      <c r="V2">
        <f>[29]cannibal!V110</f>
        <v>11</v>
      </c>
    </row>
    <row r="3" spans="1:23" x14ac:dyDescent="0.2">
      <c r="A3" t="str">
        <f>[29]cannibal!A111</f>
        <v>Prey age/halfyear</v>
      </c>
      <c r="B3">
        <f>[29]cannibal!B111</f>
        <v>1</v>
      </c>
      <c r="C3">
        <f>[29]cannibal!C111</f>
        <v>2</v>
      </c>
      <c r="D3">
        <f>[29]cannibal!D111</f>
        <v>1</v>
      </c>
      <c r="E3">
        <f>[29]cannibal!E111</f>
        <v>2</v>
      </c>
      <c r="F3">
        <f>[29]cannibal!F111</f>
        <v>1</v>
      </c>
      <c r="G3">
        <f>[29]cannibal!G111</f>
        <v>2</v>
      </c>
      <c r="H3">
        <f>[29]cannibal!H111</f>
        <v>1</v>
      </c>
      <c r="I3">
        <f>[29]cannibal!I111</f>
        <v>2</v>
      </c>
      <c r="J3">
        <f>[29]cannibal!J111</f>
        <v>1</v>
      </c>
      <c r="K3">
        <f>[29]cannibal!K111</f>
        <v>2</v>
      </c>
      <c r="L3">
        <f>[29]cannibal!L111</f>
        <v>1</v>
      </c>
      <c r="M3">
        <f>[29]cannibal!M111</f>
        <v>2</v>
      </c>
      <c r="N3">
        <f>[29]cannibal!N111</f>
        <v>1</v>
      </c>
      <c r="O3">
        <f>[29]cannibal!O111</f>
        <v>2</v>
      </c>
      <c r="P3">
        <f>[29]cannibal!P111</f>
        <v>1</v>
      </c>
      <c r="Q3">
        <f>[29]cannibal!Q111</f>
        <v>2</v>
      </c>
      <c r="R3">
        <f>[29]cannibal!R111</f>
        <v>1</v>
      </c>
      <c r="S3">
        <f>[29]cannibal!S111</f>
        <v>2</v>
      </c>
      <c r="T3">
        <f>[29]cannibal!T111</f>
        <v>1</v>
      </c>
      <c r="U3">
        <f>[29]cannibal!U111</f>
        <v>2</v>
      </c>
      <c r="V3">
        <f>[29]cannibal!V111</f>
        <v>1</v>
      </c>
      <c r="W3">
        <f>[29]cannibal!W111</f>
        <v>2</v>
      </c>
    </row>
    <row r="4" spans="1:23" x14ac:dyDescent="0.2">
      <c r="A4">
        <f>[29]cannibal!A120</f>
        <v>0</v>
      </c>
      <c r="B4" s="1">
        <f>[30]cannibal!B120</f>
        <v>0</v>
      </c>
      <c r="C4" s="1">
        <f>[30]cannibal!C120</f>
        <v>0</v>
      </c>
      <c r="D4" s="1">
        <f>[30]cannibal!D120</f>
        <v>0</v>
      </c>
      <c r="E4" s="1">
        <f>[30]cannibal!E120</f>
        <v>0</v>
      </c>
      <c r="F4" s="1">
        <f>[30]cannibal!F120</f>
        <v>0</v>
      </c>
      <c r="G4" s="1">
        <f>[30]cannibal!G120</f>
        <v>0</v>
      </c>
      <c r="H4" s="1">
        <f>[30]cannibal!H120</f>
        <v>0</v>
      </c>
      <c r="I4" s="1">
        <f>[30]cannibal!I120</f>
        <v>0.2374128687401332</v>
      </c>
      <c r="J4" s="1">
        <f>[30]cannibal!J120</f>
        <v>0</v>
      </c>
      <c r="K4" s="1">
        <f>[30]cannibal!K120</f>
        <v>0.1640816857686134</v>
      </c>
      <c r="L4" s="1">
        <f>[30]cannibal!L120</f>
        <v>0</v>
      </c>
      <c r="M4" s="1">
        <f>[30]cannibal!M120</f>
        <v>0</v>
      </c>
      <c r="N4" s="1">
        <f>[30]cannibal!N120</f>
        <v>0</v>
      </c>
      <c r="O4" s="1">
        <f>[30]cannibal!O120</f>
        <v>0</v>
      </c>
      <c r="P4" s="1">
        <f>[30]cannibal!P120</f>
        <v>0</v>
      </c>
      <c r="Q4" s="1">
        <f>[30]cannibal!Q120</f>
        <v>0</v>
      </c>
      <c r="R4" s="1">
        <f>[30]cannibal!R120</f>
        <v>0</v>
      </c>
      <c r="S4" s="1">
        <f>[30]cannibal!S120</f>
        <v>0</v>
      </c>
      <c r="T4" s="1">
        <f>[30]cannibal!T120</f>
        <v>0</v>
      </c>
      <c r="U4" s="1">
        <f>[30]cannibal!U120</f>
        <v>0</v>
      </c>
      <c r="V4" s="1">
        <f>[30]cannibal!V120</f>
        <v>0</v>
      </c>
      <c r="W4" s="1">
        <f>[30]cannibal!W120</f>
        <v>0</v>
      </c>
    </row>
    <row r="5" spans="1:23" x14ac:dyDescent="0.2">
      <c r="A5">
        <f>[29]cannibal!A121</f>
        <v>1</v>
      </c>
      <c r="B5" s="1">
        <f>[30]cannibal!B121</f>
        <v>0</v>
      </c>
      <c r="C5" s="1">
        <f>[30]cannibal!C121</f>
        <v>0</v>
      </c>
      <c r="D5" s="1">
        <f>[30]cannibal!D121</f>
        <v>0.24226746376202754</v>
      </c>
      <c r="E5" s="1">
        <f>[30]cannibal!E121</f>
        <v>0</v>
      </c>
      <c r="F5" s="1">
        <f>[30]cannibal!F121</f>
        <v>2.1687090455184546</v>
      </c>
      <c r="G5" s="1">
        <f>[30]cannibal!G121</f>
        <v>0.46937217122272479</v>
      </c>
      <c r="H5" s="1">
        <f>[30]cannibal!H121</f>
        <v>4.2525654805156572</v>
      </c>
      <c r="I5" s="1">
        <f>[30]cannibal!I121</f>
        <v>0.88654848372664918</v>
      </c>
      <c r="J5" s="1">
        <f>[30]cannibal!J121</f>
        <v>2.8011425105620136</v>
      </c>
      <c r="K5" s="1">
        <f>[30]cannibal!K121</f>
        <v>1.7988164646533789</v>
      </c>
      <c r="L5" s="1">
        <f>[30]cannibal!L121</f>
        <v>3.0197915958453341</v>
      </c>
      <c r="M5" s="1">
        <f>[30]cannibal!M121</f>
        <v>0.91965863414396443</v>
      </c>
      <c r="N5" s="1">
        <f>[30]cannibal!N121</f>
        <v>2.4566717241025859</v>
      </c>
      <c r="O5" s="1">
        <f>[30]cannibal!O121</f>
        <v>1.8081791014314452</v>
      </c>
      <c r="P5" s="1">
        <f>[30]cannibal!P121</f>
        <v>2.5341591251193387</v>
      </c>
      <c r="Q5" s="1">
        <f>[30]cannibal!Q121</f>
        <v>1.5677752402667622</v>
      </c>
      <c r="R5" s="1">
        <f>[30]cannibal!R121</f>
        <v>0.10514733462987839</v>
      </c>
      <c r="S5" s="1">
        <f>[30]cannibal!S121</f>
        <v>0.82414995775808297</v>
      </c>
      <c r="T5" s="1">
        <f>[30]cannibal!T121</f>
        <v>0.11235069102680387</v>
      </c>
      <c r="U5" s="1">
        <f>[30]cannibal!U121</f>
        <v>0.84980064048527393</v>
      </c>
      <c r="V5" s="1">
        <f>[30]cannibal!V121</f>
        <v>0.11462561686253236</v>
      </c>
      <c r="W5" s="1">
        <f>[30]cannibal!W121</f>
        <v>0.84528167880943517</v>
      </c>
    </row>
    <row r="6" spans="1:23" x14ac:dyDescent="0.2">
      <c r="A6">
        <f>[29]cannibal!A122</f>
        <v>2</v>
      </c>
      <c r="B6" s="1">
        <f>[30]cannibal!B122</f>
        <v>0</v>
      </c>
      <c r="C6" s="1">
        <f>[30]cannibal!C122</f>
        <v>0</v>
      </c>
      <c r="D6" s="1">
        <f>[30]cannibal!D122</f>
        <v>0</v>
      </c>
      <c r="E6" s="1">
        <f>[30]cannibal!E122</f>
        <v>0</v>
      </c>
      <c r="F6" s="1">
        <f>[30]cannibal!F122</f>
        <v>0</v>
      </c>
      <c r="G6" s="1">
        <f>[30]cannibal!G122</f>
        <v>8.5685275315428092E-2</v>
      </c>
      <c r="H6" s="1">
        <f>[30]cannibal!H122</f>
        <v>0.14184373772905062</v>
      </c>
      <c r="I6" s="1">
        <f>[30]cannibal!I122</f>
        <v>0.32523311495507923</v>
      </c>
      <c r="J6" s="1">
        <f>[30]cannibal!J122</f>
        <v>0.8669469704165762</v>
      </c>
      <c r="K6" s="1">
        <f>[30]cannibal!K122</f>
        <v>0.40631923423425004</v>
      </c>
      <c r="L6" s="1">
        <f>[30]cannibal!L122</f>
        <v>1.2373528407706635</v>
      </c>
      <c r="M6" s="1">
        <f>[30]cannibal!M122</f>
        <v>0.65477488346378288</v>
      </c>
      <c r="N6" s="1">
        <f>[30]cannibal!N122</f>
        <v>0.6238694366725247</v>
      </c>
      <c r="O6" s="1">
        <f>[30]cannibal!O122</f>
        <v>1.5888284001127944</v>
      </c>
      <c r="P6" s="1">
        <f>[30]cannibal!P122</f>
        <v>0.48717082543234252</v>
      </c>
      <c r="Q6" s="1">
        <f>[30]cannibal!Q122</f>
        <v>0.8633344163328599</v>
      </c>
      <c r="R6" s="1">
        <f>[30]cannibal!R122</f>
        <v>0.48433974222854487</v>
      </c>
      <c r="S6" s="1">
        <f>[30]cannibal!S122</f>
        <v>1.2531988363088047</v>
      </c>
      <c r="T6" s="1">
        <f>[30]cannibal!T122</f>
        <v>0.51752053366513395</v>
      </c>
      <c r="U6" s="1">
        <f>[30]cannibal!U122</f>
        <v>1.2922031527461757</v>
      </c>
      <c r="V6" s="1">
        <f>[30]cannibal!V122</f>
        <v>0.52799951534112477</v>
      </c>
      <c r="W6" s="1">
        <f>[30]cannibal!W122</f>
        <v>1.2853316393035368</v>
      </c>
    </row>
    <row r="7" spans="1:23" x14ac:dyDescent="0.2">
      <c r="A7">
        <f>[29]cannibal!A123</f>
        <v>3</v>
      </c>
      <c r="B7" s="1">
        <f>[30]cannibal!B123</f>
        <v>0</v>
      </c>
      <c r="C7" s="1">
        <f>[30]cannibal!C123</f>
        <v>0</v>
      </c>
      <c r="D7" s="1">
        <f>[30]cannibal!D123</f>
        <v>0</v>
      </c>
      <c r="E7" s="1">
        <f>[30]cannibal!E123</f>
        <v>0</v>
      </c>
      <c r="F7" s="1">
        <f>[30]cannibal!F123</f>
        <v>0</v>
      </c>
      <c r="G7" s="1">
        <f>[30]cannibal!G123</f>
        <v>0</v>
      </c>
      <c r="H7" s="1">
        <f>[30]cannibal!H123</f>
        <v>0</v>
      </c>
      <c r="I7" s="1">
        <f>[30]cannibal!I123</f>
        <v>0</v>
      </c>
      <c r="J7" s="1">
        <f>[30]cannibal!J123</f>
        <v>0.57098059240024202</v>
      </c>
      <c r="K7" s="1">
        <f>[30]cannibal!K123</f>
        <v>1.188584381465697E-2</v>
      </c>
      <c r="L7" s="1">
        <f>[30]cannibal!L123</f>
        <v>0.64013564708590465</v>
      </c>
      <c r="M7" s="1">
        <f>[30]cannibal!M123</f>
        <v>6.7516296667431711E-2</v>
      </c>
      <c r="N7" s="1">
        <f>[30]cannibal!N123</f>
        <v>0.85950922817580755</v>
      </c>
      <c r="O7" s="1">
        <f>[30]cannibal!O123</f>
        <v>0.20282544711045303</v>
      </c>
      <c r="P7" s="1">
        <f>[30]cannibal!P123</f>
        <v>1.2146041445527376</v>
      </c>
      <c r="Q7" s="1">
        <f>[30]cannibal!Q123</f>
        <v>1.020337466478594</v>
      </c>
      <c r="R7" s="1">
        <f>[30]cannibal!R123</f>
        <v>1.7056240640099636</v>
      </c>
      <c r="S7" s="1">
        <f>[30]cannibal!S123</f>
        <v>2.3679177663928117</v>
      </c>
      <c r="T7" s="1">
        <f>[30]cannibal!T123</f>
        <v>1.8224717050413233</v>
      </c>
      <c r="U7" s="1">
        <f>[30]cannibal!U123</f>
        <v>2.4416163776443947</v>
      </c>
      <c r="V7" s="1">
        <f>[30]cannibal!V123</f>
        <v>1.8593739076783629</v>
      </c>
      <c r="W7" s="1">
        <f>[30]cannibal!W123</f>
        <v>2.428632660861862</v>
      </c>
    </row>
    <row r="8" spans="1:23" x14ac:dyDescent="0.2">
      <c r="A8">
        <f>[29]cannibal!A124</f>
        <v>4</v>
      </c>
      <c r="B8" s="1">
        <f>[30]cannibal!B124</f>
        <v>0</v>
      </c>
      <c r="C8" s="1">
        <f>[30]cannibal!C124</f>
        <v>0</v>
      </c>
      <c r="D8" s="1">
        <f>[30]cannibal!D124</f>
        <v>0</v>
      </c>
      <c r="E8" s="1">
        <f>[30]cannibal!E124</f>
        <v>0</v>
      </c>
      <c r="F8" s="1">
        <f>[30]cannibal!F124</f>
        <v>0</v>
      </c>
      <c r="G8" s="1">
        <f>[30]cannibal!G124</f>
        <v>0</v>
      </c>
      <c r="H8" s="1">
        <f>[30]cannibal!H124</f>
        <v>0</v>
      </c>
      <c r="I8" s="1">
        <f>[30]cannibal!I124</f>
        <v>0</v>
      </c>
      <c r="J8" s="1">
        <f>[30]cannibal!J124</f>
        <v>1.7270044890011046E-2</v>
      </c>
      <c r="K8" s="1">
        <f>[30]cannibal!K124</f>
        <v>5.212513391255392E-4</v>
      </c>
      <c r="L8" s="1">
        <f>[30]cannibal!L124</f>
        <v>3.8905216099322473E-2</v>
      </c>
      <c r="M8" s="1">
        <f>[30]cannibal!M124</f>
        <v>1.4706562697411579E-3</v>
      </c>
      <c r="N8" s="1">
        <f>[30]cannibal!N124</f>
        <v>0.13375378869408766</v>
      </c>
      <c r="O8" s="1">
        <f>[30]cannibal!O124</f>
        <v>3.2991806674491156E-3</v>
      </c>
      <c r="P8" s="1">
        <f>[30]cannibal!P124</f>
        <v>0.35487724046090668</v>
      </c>
      <c r="Q8" s="1">
        <f>[30]cannibal!Q124</f>
        <v>8.7386228872260038E-2</v>
      </c>
      <c r="R8" s="1">
        <f>[30]cannibal!R124</f>
        <v>0.75537784324265878</v>
      </c>
      <c r="S8" s="1">
        <f>[30]cannibal!S124</f>
        <v>0.59084755116964105</v>
      </c>
      <c r="T8" s="1">
        <f>[30]cannibal!T124</f>
        <v>0.80712671389516932</v>
      </c>
      <c r="U8" s="1">
        <f>[30]cannibal!U124</f>
        <v>0.60923697524534937</v>
      </c>
      <c r="V8" s="1">
        <f>[30]cannibal!V124</f>
        <v>0.82346976792862125</v>
      </c>
      <c r="W8" s="1">
        <f>[30]cannibal!W124</f>
        <v>0.60599725240745461</v>
      </c>
    </row>
    <row r="9" spans="1:23" x14ac:dyDescent="0.2">
      <c r="A9">
        <f>[29]cannibal!A125</f>
        <v>5</v>
      </c>
      <c r="B9" s="1">
        <f>[30]cannibal!B125</f>
        <v>0</v>
      </c>
      <c r="C9" s="1">
        <f>[30]cannibal!C125</f>
        <v>0</v>
      </c>
      <c r="D9" s="1">
        <f>[30]cannibal!D125</f>
        <v>0</v>
      </c>
      <c r="E9" s="1">
        <f>[30]cannibal!E125</f>
        <v>0</v>
      </c>
      <c r="F9" s="1">
        <f>[30]cannibal!F125</f>
        <v>0</v>
      </c>
      <c r="G9" s="1">
        <f>[30]cannibal!G125</f>
        <v>0</v>
      </c>
      <c r="H9" s="1">
        <f>[30]cannibal!H125</f>
        <v>0</v>
      </c>
      <c r="I9" s="1">
        <f>[30]cannibal!I125</f>
        <v>0</v>
      </c>
      <c r="J9" s="1">
        <f>[30]cannibal!J125</f>
        <v>0</v>
      </c>
      <c r="K9" s="1">
        <f>[30]cannibal!K125</f>
        <v>0</v>
      </c>
      <c r="L9" s="1">
        <f>[30]cannibal!L125</f>
        <v>0</v>
      </c>
      <c r="M9" s="1">
        <f>[30]cannibal!M125</f>
        <v>0</v>
      </c>
      <c r="N9" s="1">
        <f>[30]cannibal!N125</f>
        <v>0</v>
      </c>
      <c r="O9" s="1">
        <f>[30]cannibal!O125</f>
        <v>0</v>
      </c>
      <c r="P9" s="1">
        <f>[30]cannibal!P125</f>
        <v>2.1542293524037116E-2</v>
      </c>
      <c r="Q9" s="1">
        <f>[30]cannibal!Q125</f>
        <v>2.0541885494563799E-3</v>
      </c>
      <c r="R9" s="1">
        <f>[30]cannibal!R125</f>
        <v>0.18823242780522062</v>
      </c>
      <c r="S9" s="1">
        <f>[30]cannibal!S125</f>
        <v>6.0449694414060097E-2</v>
      </c>
      <c r="T9" s="1">
        <f>[30]cannibal!T125</f>
        <v>0.20112771676059338</v>
      </c>
      <c r="U9" s="1">
        <f>[30]cannibal!U125</f>
        <v>6.2331118926400947E-2</v>
      </c>
      <c r="V9" s="1">
        <f>[30]cannibal!V125</f>
        <v>0.20520023856671724</v>
      </c>
      <c r="W9" s="1">
        <f>[30]cannibal!W125</f>
        <v>6.199966243622964E-2</v>
      </c>
    </row>
    <row r="10" spans="1:23" x14ac:dyDescent="0.2">
      <c r="A10">
        <f>[29]cannibal!A126</f>
        <v>6</v>
      </c>
      <c r="B10" s="1">
        <f>[30]cannibal!B126</f>
        <v>0</v>
      </c>
      <c r="C10" s="1">
        <f>[30]cannibal!C126</f>
        <v>0</v>
      </c>
      <c r="D10" s="1">
        <f>[30]cannibal!D126</f>
        <v>0</v>
      </c>
      <c r="E10" s="1">
        <f>[30]cannibal!E126</f>
        <v>0</v>
      </c>
      <c r="F10" s="1">
        <f>[30]cannibal!F126</f>
        <v>0</v>
      </c>
      <c r="G10" s="1">
        <f>[30]cannibal!G126</f>
        <v>0</v>
      </c>
      <c r="H10" s="1">
        <f>[30]cannibal!H126</f>
        <v>0</v>
      </c>
      <c r="I10" s="1">
        <f>[30]cannibal!I126</f>
        <v>0</v>
      </c>
      <c r="J10" s="1">
        <f>[30]cannibal!J126</f>
        <v>0</v>
      </c>
      <c r="K10" s="1">
        <f>[30]cannibal!K126</f>
        <v>0</v>
      </c>
      <c r="L10" s="1">
        <f>[30]cannibal!L126</f>
        <v>0</v>
      </c>
      <c r="M10" s="1">
        <f>[30]cannibal!M126</f>
        <v>0</v>
      </c>
      <c r="N10" s="1">
        <f>[30]cannibal!N126</f>
        <v>0</v>
      </c>
      <c r="O10" s="1">
        <f>[30]cannibal!O126</f>
        <v>0</v>
      </c>
      <c r="P10" s="1">
        <f>[30]cannibal!P126</f>
        <v>1.4761200962736404E-3</v>
      </c>
      <c r="Q10" s="1">
        <f>[30]cannibal!Q126</f>
        <v>0</v>
      </c>
      <c r="R10" s="1">
        <f>[30]cannibal!R126</f>
        <v>9.763843697292296E-2</v>
      </c>
      <c r="S10" s="1">
        <f>[30]cannibal!S126</f>
        <v>5.9015190759512618E-3</v>
      </c>
      <c r="T10" s="1">
        <f>[30]cannibal!T126</f>
        <v>0.10432737932253584</v>
      </c>
      <c r="U10" s="1">
        <f>[30]cannibal!U126</f>
        <v>6.085196805957439E-3</v>
      </c>
      <c r="V10" s="1">
        <f>[30]cannibal!V126</f>
        <v>0.10643984564050496</v>
      </c>
      <c r="W10" s="1">
        <f>[30]cannibal!W126</f>
        <v>6.0528377209603332E-3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W10"/>
  <sheetViews>
    <sheetView workbookViewId="0">
      <selection activeCell="C14" sqref="C14"/>
    </sheetView>
  </sheetViews>
  <sheetFormatPr defaultColWidth="9.140625" defaultRowHeight="12.75" x14ac:dyDescent="0.2"/>
  <sheetData>
    <row r="1" spans="1:23" x14ac:dyDescent="0.2">
      <c r="A1">
        <v>1999</v>
      </c>
      <c r="B1" s="1" t="s">
        <v>0</v>
      </c>
    </row>
    <row r="2" spans="1:23" x14ac:dyDescent="0.2">
      <c r="A2" t="s">
        <v>1</v>
      </c>
      <c r="B2">
        <f>[31]cannibal!B110</f>
        <v>1</v>
      </c>
      <c r="D2">
        <f>[31]cannibal!D110</f>
        <v>2</v>
      </c>
      <c r="F2">
        <f>[31]cannibal!F110</f>
        <v>3</v>
      </c>
      <c r="H2">
        <f>[31]cannibal!H110</f>
        <v>4</v>
      </c>
      <c r="J2">
        <f>[31]cannibal!J110</f>
        <v>5</v>
      </c>
      <c r="L2">
        <f>[31]cannibal!L110</f>
        <v>6</v>
      </c>
      <c r="N2">
        <f>[31]cannibal!N110</f>
        <v>7</v>
      </c>
      <c r="P2">
        <f>[31]cannibal!P110</f>
        <v>8</v>
      </c>
      <c r="R2">
        <f>[31]cannibal!R110</f>
        <v>9</v>
      </c>
      <c r="T2">
        <f>[31]cannibal!T110</f>
        <v>10</v>
      </c>
      <c r="V2">
        <f>[31]cannibal!V110</f>
        <v>11</v>
      </c>
    </row>
    <row r="3" spans="1:23" x14ac:dyDescent="0.2">
      <c r="A3" t="str">
        <f>[31]cannibal!A111</f>
        <v>Prey age/halfyear</v>
      </c>
      <c r="B3">
        <f>[31]cannibal!B111</f>
        <v>1</v>
      </c>
      <c r="C3">
        <f>[31]cannibal!C111</f>
        <v>2</v>
      </c>
      <c r="D3">
        <f>[31]cannibal!D111</f>
        <v>1</v>
      </c>
      <c r="E3">
        <f>[31]cannibal!E111</f>
        <v>2</v>
      </c>
      <c r="F3">
        <f>[31]cannibal!F111</f>
        <v>1</v>
      </c>
      <c r="G3">
        <f>[31]cannibal!G111</f>
        <v>2</v>
      </c>
      <c r="H3">
        <f>[31]cannibal!H111</f>
        <v>1</v>
      </c>
      <c r="I3">
        <f>[31]cannibal!I111</f>
        <v>2</v>
      </c>
      <c r="J3">
        <f>[31]cannibal!J111</f>
        <v>1</v>
      </c>
      <c r="K3">
        <f>[31]cannibal!K111</f>
        <v>2</v>
      </c>
      <c r="L3">
        <f>[31]cannibal!L111</f>
        <v>1</v>
      </c>
      <c r="M3">
        <f>[31]cannibal!M111</f>
        <v>2</v>
      </c>
      <c r="N3">
        <f>[31]cannibal!N111</f>
        <v>1</v>
      </c>
      <c r="O3">
        <f>[31]cannibal!O111</f>
        <v>2</v>
      </c>
      <c r="P3">
        <f>[31]cannibal!P111</f>
        <v>1</v>
      </c>
      <c r="Q3">
        <f>[31]cannibal!Q111</f>
        <v>2</v>
      </c>
      <c r="R3">
        <f>[31]cannibal!R111</f>
        <v>1</v>
      </c>
      <c r="S3">
        <f>[31]cannibal!S111</f>
        <v>2</v>
      </c>
      <c r="T3">
        <f>[31]cannibal!T111</f>
        <v>1</v>
      </c>
      <c r="U3">
        <f>[31]cannibal!U111</f>
        <v>2</v>
      </c>
      <c r="V3">
        <f>[31]cannibal!V111</f>
        <v>1</v>
      </c>
      <c r="W3">
        <f>[31]cannibal!W111</f>
        <v>2</v>
      </c>
    </row>
    <row r="4" spans="1:23" x14ac:dyDescent="0.2">
      <c r="A4">
        <f>[31]cannibal!A120</f>
        <v>0</v>
      </c>
      <c r="B4" s="1">
        <f>[32]cannibal!B120</f>
        <v>0</v>
      </c>
      <c r="C4" s="1">
        <f>[32]cannibal!C120</f>
        <v>0</v>
      </c>
      <c r="D4" s="1">
        <f>[32]cannibal!D120</f>
        <v>0</v>
      </c>
      <c r="E4" s="1">
        <f>[32]cannibal!E120</f>
        <v>0</v>
      </c>
      <c r="F4" s="1">
        <f>[32]cannibal!F120</f>
        <v>0</v>
      </c>
      <c r="G4" s="1">
        <f>[32]cannibal!G120</f>
        <v>0</v>
      </c>
      <c r="H4" s="1">
        <f>[32]cannibal!H120</f>
        <v>0</v>
      </c>
      <c r="I4" s="1">
        <f>[32]cannibal!I120</f>
        <v>0</v>
      </c>
      <c r="J4" s="1">
        <f>[32]cannibal!J120</f>
        <v>0</v>
      </c>
      <c r="K4" s="1">
        <f>[32]cannibal!K120</f>
        <v>2.5661600322346394</v>
      </c>
      <c r="L4" s="1">
        <f>[32]cannibal!L120</f>
        <v>0</v>
      </c>
      <c r="M4" s="1">
        <f>[32]cannibal!M120</f>
        <v>0</v>
      </c>
      <c r="N4" s="1">
        <f>[32]cannibal!N120</f>
        <v>0</v>
      </c>
      <c r="O4" s="1">
        <f>[32]cannibal!O120</f>
        <v>16.004741499391702</v>
      </c>
      <c r="P4" s="1">
        <f>[32]cannibal!P120</f>
        <v>0</v>
      </c>
      <c r="Q4" s="1">
        <f>[32]cannibal!Q120</f>
        <v>0</v>
      </c>
      <c r="R4" s="1">
        <f>[32]cannibal!R120</f>
        <v>0</v>
      </c>
      <c r="S4" s="1">
        <f>[32]cannibal!S120</f>
        <v>0</v>
      </c>
      <c r="T4" s="1">
        <f>[32]cannibal!T120</f>
        <v>0</v>
      </c>
      <c r="U4" s="1">
        <f>[32]cannibal!U120</f>
        <v>0</v>
      </c>
      <c r="V4" s="1">
        <f>[32]cannibal!V120</f>
        <v>0</v>
      </c>
      <c r="W4" s="1">
        <f>[32]cannibal!W120</f>
        <v>0</v>
      </c>
    </row>
    <row r="5" spans="1:23" x14ac:dyDescent="0.2">
      <c r="A5">
        <f>[31]cannibal!A121</f>
        <v>1</v>
      </c>
      <c r="B5" s="1">
        <f>[32]cannibal!B121</f>
        <v>0</v>
      </c>
      <c r="C5" s="1">
        <f>[32]cannibal!C121</f>
        <v>0</v>
      </c>
      <c r="D5" s="1">
        <f>[32]cannibal!D121</f>
        <v>0</v>
      </c>
      <c r="E5" s="1">
        <f>[32]cannibal!E121</f>
        <v>0</v>
      </c>
      <c r="F5" s="1">
        <f>[32]cannibal!F121</f>
        <v>0.33277885089320902</v>
      </c>
      <c r="G5" s="1">
        <f>[32]cannibal!G121</f>
        <v>0</v>
      </c>
      <c r="H5" s="1">
        <f>[32]cannibal!H121</f>
        <v>1.5652247896536742</v>
      </c>
      <c r="I5" s="1">
        <f>[32]cannibal!I121</f>
        <v>0.63611760961451358</v>
      </c>
      <c r="J5" s="1">
        <f>[32]cannibal!J121</f>
        <v>1.0977802907462531</v>
      </c>
      <c r="K5" s="1">
        <f>[32]cannibal!K121</f>
        <v>0.14831642931785388</v>
      </c>
      <c r="L5" s="1">
        <f>[32]cannibal!L121</f>
        <v>1.5289671147816826</v>
      </c>
      <c r="M5" s="1">
        <f>[32]cannibal!M121</f>
        <v>0.82923581648685307</v>
      </c>
      <c r="N5" s="1">
        <f>[32]cannibal!N121</f>
        <v>0.39086631193977017</v>
      </c>
      <c r="O5" s="1">
        <f>[32]cannibal!O121</f>
        <v>7.875277096764381</v>
      </c>
      <c r="P5" s="1">
        <f>[32]cannibal!P121</f>
        <v>3.89584785365096</v>
      </c>
      <c r="Q5" s="1">
        <f>[32]cannibal!Q121</f>
        <v>2.2854847984428477</v>
      </c>
      <c r="R5" s="1">
        <f>[32]cannibal!R121</f>
        <v>10.437926554037082</v>
      </c>
      <c r="S5" s="1">
        <f>[32]cannibal!S121</f>
        <v>34.204932589697606</v>
      </c>
      <c r="T5" s="1">
        <f>[32]cannibal!T121</f>
        <v>11.600974114607132</v>
      </c>
      <c r="U5" s="1">
        <f>[32]cannibal!U121</f>
        <v>36.996386179431028</v>
      </c>
      <c r="V5" s="1">
        <f>[32]cannibal!V121</f>
        <v>11.745295182192873</v>
      </c>
      <c r="W5" s="1">
        <f>[32]cannibal!W121</f>
        <v>37.239904004458964</v>
      </c>
    </row>
    <row r="6" spans="1:23" x14ac:dyDescent="0.2">
      <c r="A6">
        <f>[31]cannibal!A122</f>
        <v>2</v>
      </c>
      <c r="B6" s="1">
        <f>[32]cannibal!B122</f>
        <v>0</v>
      </c>
      <c r="C6" s="1">
        <f>[32]cannibal!C122</f>
        <v>0</v>
      </c>
      <c r="D6" s="1">
        <f>[32]cannibal!D122</f>
        <v>0</v>
      </c>
      <c r="E6" s="1">
        <f>[32]cannibal!E122</f>
        <v>0</v>
      </c>
      <c r="F6" s="1">
        <f>[32]cannibal!F122</f>
        <v>7.4254792094305445E-3</v>
      </c>
      <c r="G6" s="1">
        <f>[32]cannibal!G122</f>
        <v>0</v>
      </c>
      <c r="H6" s="1">
        <f>[32]cannibal!H122</f>
        <v>2.8688471688232998E-2</v>
      </c>
      <c r="I6" s="1">
        <f>[32]cannibal!I122</f>
        <v>5.4529115837430239E-2</v>
      </c>
      <c r="J6" s="1">
        <f>[32]cannibal!J122</f>
        <v>0.33527063783598904</v>
      </c>
      <c r="K6" s="1">
        <f>[32]cannibal!K122</f>
        <v>9.4154912584462222E-2</v>
      </c>
      <c r="L6" s="1">
        <f>[32]cannibal!L122</f>
        <v>0.59349321627940088</v>
      </c>
      <c r="M6" s="1">
        <f>[32]cannibal!M122</f>
        <v>0.26193754354186843</v>
      </c>
      <c r="N6" s="1">
        <f>[32]cannibal!N122</f>
        <v>0.25146925091758188</v>
      </c>
      <c r="O6" s="1">
        <f>[32]cannibal!O122</f>
        <v>0.43502661310190899</v>
      </c>
      <c r="P6" s="1">
        <f>[32]cannibal!P122</f>
        <v>2.2348109245547256</v>
      </c>
      <c r="Q6" s="1">
        <f>[32]cannibal!Q122</f>
        <v>2.4195850457359365</v>
      </c>
      <c r="R6" s="1">
        <f>[32]cannibal!R122</f>
        <v>11.795397119252311</v>
      </c>
      <c r="S6" s="1">
        <f>[32]cannibal!S122</f>
        <v>2.7427896943827799</v>
      </c>
      <c r="T6" s="1">
        <f>[32]cannibal!T122</f>
        <v>13.109701044891205</v>
      </c>
      <c r="U6" s="1">
        <f>[32]cannibal!U122</f>
        <v>2.9666278825794943</v>
      </c>
      <c r="V6" s="1">
        <f>[32]cannibal!V122</f>
        <v>13.272791319193798</v>
      </c>
      <c r="W6" s="1">
        <f>[32]cannibal!W122</f>
        <v>2.9861548376212443</v>
      </c>
    </row>
    <row r="7" spans="1:23" x14ac:dyDescent="0.2">
      <c r="A7">
        <f>[31]cannibal!A123</f>
        <v>3</v>
      </c>
      <c r="B7" s="1">
        <f>[32]cannibal!B123</f>
        <v>0</v>
      </c>
      <c r="C7" s="1">
        <f>[32]cannibal!C123</f>
        <v>0</v>
      </c>
      <c r="D7" s="1">
        <f>[32]cannibal!D123</f>
        <v>0</v>
      </c>
      <c r="E7" s="1">
        <f>[32]cannibal!E123</f>
        <v>0</v>
      </c>
      <c r="F7" s="1">
        <f>[32]cannibal!F123</f>
        <v>0</v>
      </c>
      <c r="G7" s="1">
        <f>[32]cannibal!G123</f>
        <v>0</v>
      </c>
      <c r="H7" s="1">
        <f>[32]cannibal!H123</f>
        <v>0</v>
      </c>
      <c r="I7" s="1">
        <f>[32]cannibal!I123</f>
        <v>0</v>
      </c>
      <c r="J7" s="1">
        <f>[32]cannibal!J123</f>
        <v>1.0583946946989486E-3</v>
      </c>
      <c r="K7" s="1">
        <f>[32]cannibal!K123</f>
        <v>3.3329377554737087E-4</v>
      </c>
      <c r="L7" s="1">
        <f>[32]cannibal!L123</f>
        <v>0.18535502600921006</v>
      </c>
      <c r="M7" s="1">
        <f>[32]cannibal!M123</f>
        <v>2.5851526753859877E-4</v>
      </c>
      <c r="N7" s="1">
        <f>[32]cannibal!N123</f>
        <v>0.60237740730925926</v>
      </c>
      <c r="O7" s="1">
        <f>[32]cannibal!O123</f>
        <v>0.14291636327636831</v>
      </c>
      <c r="P7" s="1">
        <f>[32]cannibal!P123</f>
        <v>0.9405332891133984</v>
      </c>
      <c r="Q7" s="1">
        <f>[32]cannibal!Q123</f>
        <v>0.94203435912166855</v>
      </c>
      <c r="R7" s="1">
        <f>[32]cannibal!R123</f>
        <v>1.5523425771266182</v>
      </c>
      <c r="S7" s="1">
        <f>[32]cannibal!S123</f>
        <v>0.16967538058504342</v>
      </c>
      <c r="T7" s="1">
        <f>[32]cannibal!T123</f>
        <v>1.7253125858873948</v>
      </c>
      <c r="U7" s="1">
        <f>[32]cannibal!U123</f>
        <v>0.18352253403232618</v>
      </c>
      <c r="V7" s="1">
        <f>[32]cannibal!V123</f>
        <v>1.7467762105670548</v>
      </c>
      <c r="W7" s="1">
        <f>[32]cannibal!W123</f>
        <v>0.18473051710706262</v>
      </c>
    </row>
    <row r="8" spans="1:23" x14ac:dyDescent="0.2">
      <c r="A8">
        <f>[31]cannibal!A124</f>
        <v>4</v>
      </c>
      <c r="B8" s="1">
        <f>[32]cannibal!B124</f>
        <v>0</v>
      </c>
      <c r="C8" s="1">
        <f>[32]cannibal!C124</f>
        <v>0</v>
      </c>
      <c r="D8" s="1">
        <f>[32]cannibal!D124</f>
        <v>0</v>
      </c>
      <c r="E8" s="1">
        <f>[32]cannibal!E124</f>
        <v>0</v>
      </c>
      <c r="F8" s="1">
        <f>[32]cannibal!F124</f>
        <v>0</v>
      </c>
      <c r="G8" s="1">
        <f>[32]cannibal!G124</f>
        <v>0</v>
      </c>
      <c r="H8" s="1">
        <f>[32]cannibal!H124</f>
        <v>0</v>
      </c>
      <c r="I8" s="1">
        <f>[32]cannibal!I124</f>
        <v>0</v>
      </c>
      <c r="J8" s="1">
        <f>[32]cannibal!J124</f>
        <v>0</v>
      </c>
      <c r="K8" s="1">
        <f>[32]cannibal!K124</f>
        <v>0</v>
      </c>
      <c r="L8" s="1">
        <f>[32]cannibal!L124</f>
        <v>6.4591823420759614E-2</v>
      </c>
      <c r="M8" s="1">
        <f>[32]cannibal!M124</f>
        <v>0</v>
      </c>
      <c r="N8" s="1">
        <f>[32]cannibal!N124</f>
        <v>1.9068824385693853E-2</v>
      </c>
      <c r="O8" s="1">
        <f>[32]cannibal!O124</f>
        <v>7.2734697287077654E-3</v>
      </c>
      <c r="P8" s="1">
        <f>[32]cannibal!P124</f>
        <v>7.8677670922614384E-4</v>
      </c>
      <c r="Q8" s="1">
        <f>[32]cannibal!Q124</f>
        <v>7.5418676604583193E-2</v>
      </c>
      <c r="R8" s="1">
        <f>[32]cannibal!R124</f>
        <v>0</v>
      </c>
      <c r="S8" s="1">
        <f>[32]cannibal!S124</f>
        <v>8.9088645679902059E-3</v>
      </c>
      <c r="T8" s="1">
        <f>[32]cannibal!T124</f>
        <v>0</v>
      </c>
      <c r="U8" s="1">
        <f>[32]cannibal!U124</f>
        <v>9.6359141510744799E-3</v>
      </c>
      <c r="V8" s="1">
        <f>[32]cannibal!V124</f>
        <v>0</v>
      </c>
      <c r="W8" s="1">
        <f>[32]cannibal!W124</f>
        <v>9.6993397203948128E-3</v>
      </c>
    </row>
    <row r="9" spans="1:23" x14ac:dyDescent="0.2">
      <c r="A9">
        <f>[31]cannibal!A125</f>
        <v>5</v>
      </c>
      <c r="B9" s="1">
        <f>[32]cannibal!B125</f>
        <v>0</v>
      </c>
      <c r="C9" s="1">
        <f>[32]cannibal!C125</f>
        <v>0</v>
      </c>
      <c r="D9" s="1">
        <f>[32]cannibal!D125</f>
        <v>0</v>
      </c>
      <c r="E9" s="1">
        <f>[32]cannibal!E125</f>
        <v>0</v>
      </c>
      <c r="F9" s="1">
        <f>[32]cannibal!F125</f>
        <v>0</v>
      </c>
      <c r="G9" s="1">
        <f>[32]cannibal!G125</f>
        <v>0</v>
      </c>
      <c r="H9" s="1">
        <f>[32]cannibal!H125</f>
        <v>0</v>
      </c>
      <c r="I9" s="1">
        <f>[32]cannibal!I125</f>
        <v>0</v>
      </c>
      <c r="J9" s="1">
        <f>[32]cannibal!J125</f>
        <v>0</v>
      </c>
      <c r="K9" s="1">
        <f>[32]cannibal!K125</f>
        <v>0</v>
      </c>
      <c r="L9" s="1">
        <f>[32]cannibal!L125</f>
        <v>8.5871886925174652E-5</v>
      </c>
      <c r="M9" s="1">
        <f>[32]cannibal!M125</f>
        <v>0</v>
      </c>
      <c r="N9" s="1">
        <f>[32]cannibal!N125</f>
        <v>2.4696993485242978E-5</v>
      </c>
      <c r="O9" s="1">
        <f>[32]cannibal!O125</f>
        <v>0</v>
      </c>
      <c r="P9" s="1">
        <f>[32]cannibal!P125</f>
        <v>0</v>
      </c>
      <c r="Q9" s="1">
        <f>[32]cannibal!Q125</f>
        <v>0</v>
      </c>
      <c r="R9" s="1">
        <f>[32]cannibal!R125</f>
        <v>0</v>
      </c>
      <c r="S9" s="1">
        <f>[32]cannibal!S125</f>
        <v>0</v>
      </c>
      <c r="T9" s="1">
        <f>[32]cannibal!T125</f>
        <v>0</v>
      </c>
      <c r="U9" s="1">
        <f>[32]cannibal!U125</f>
        <v>0</v>
      </c>
      <c r="V9" s="1">
        <f>[32]cannibal!V125</f>
        <v>0</v>
      </c>
      <c r="W9" s="1">
        <f>[32]cannibal!W125</f>
        <v>0</v>
      </c>
    </row>
    <row r="10" spans="1:23" x14ac:dyDescent="0.2">
      <c r="A10">
        <f>[31]cannibal!A126</f>
        <v>6</v>
      </c>
      <c r="B10" s="1">
        <f>[32]cannibal!B126</f>
        <v>0</v>
      </c>
      <c r="C10" s="1">
        <f>[32]cannibal!C126</f>
        <v>0</v>
      </c>
      <c r="D10" s="1">
        <f>[32]cannibal!D126</f>
        <v>0</v>
      </c>
      <c r="E10" s="1">
        <f>[32]cannibal!E126</f>
        <v>0</v>
      </c>
      <c r="F10" s="1">
        <f>[32]cannibal!F126</f>
        <v>0</v>
      </c>
      <c r="G10" s="1">
        <f>[32]cannibal!G126</f>
        <v>0</v>
      </c>
      <c r="H10" s="1">
        <f>[32]cannibal!H126</f>
        <v>0</v>
      </c>
      <c r="I10" s="1">
        <f>[32]cannibal!I126</f>
        <v>0</v>
      </c>
      <c r="J10" s="1">
        <f>[32]cannibal!J126</f>
        <v>0</v>
      </c>
      <c r="K10" s="1">
        <f>[32]cannibal!K126</f>
        <v>0</v>
      </c>
      <c r="L10" s="1">
        <f>[32]cannibal!L126</f>
        <v>0</v>
      </c>
      <c r="M10" s="1">
        <f>[32]cannibal!M126</f>
        <v>0</v>
      </c>
      <c r="N10" s="1">
        <f>[32]cannibal!N126</f>
        <v>0</v>
      </c>
      <c r="O10" s="1">
        <f>[32]cannibal!O126</f>
        <v>0</v>
      </c>
      <c r="P10" s="1">
        <f>[32]cannibal!P126</f>
        <v>0</v>
      </c>
      <c r="Q10" s="1">
        <f>[32]cannibal!Q126</f>
        <v>0</v>
      </c>
      <c r="R10" s="1">
        <f>[32]cannibal!R126</f>
        <v>0</v>
      </c>
      <c r="S10" s="1">
        <f>[32]cannibal!S126</f>
        <v>0</v>
      </c>
      <c r="T10" s="1">
        <f>[32]cannibal!T126</f>
        <v>0</v>
      </c>
      <c r="U10" s="1">
        <f>[32]cannibal!U126</f>
        <v>0</v>
      </c>
      <c r="V10" s="1">
        <f>[32]cannibal!V126</f>
        <v>0</v>
      </c>
      <c r="W10" s="1">
        <f>[32]cannibal!W126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2000</v>
      </c>
      <c r="B1" s="1" t="s">
        <v>0</v>
      </c>
    </row>
    <row r="2" spans="1:23" x14ac:dyDescent="0.2">
      <c r="A2" t="s">
        <v>1</v>
      </c>
      <c r="B2">
        <f>[33]cannibal!B110</f>
        <v>1</v>
      </c>
      <c r="D2">
        <f>[33]cannibal!D110</f>
        <v>2</v>
      </c>
      <c r="F2">
        <f>[33]cannibal!F110</f>
        <v>3</v>
      </c>
      <c r="H2">
        <f>[33]cannibal!H110</f>
        <v>4</v>
      </c>
      <c r="J2">
        <f>[33]cannibal!J110</f>
        <v>5</v>
      </c>
      <c r="L2">
        <f>[33]cannibal!L110</f>
        <v>6</v>
      </c>
      <c r="N2">
        <f>[33]cannibal!N110</f>
        <v>7</v>
      </c>
      <c r="P2">
        <f>[33]cannibal!P110</f>
        <v>8</v>
      </c>
      <c r="R2">
        <f>[33]cannibal!R110</f>
        <v>9</v>
      </c>
      <c r="T2">
        <f>[33]cannibal!T110</f>
        <v>10</v>
      </c>
      <c r="V2">
        <f>[33]cannibal!V110</f>
        <v>11</v>
      </c>
    </row>
    <row r="3" spans="1:23" x14ac:dyDescent="0.2">
      <c r="A3" t="str">
        <f>[33]cannibal!A111</f>
        <v>Prey age/halfyear</v>
      </c>
      <c r="B3">
        <f>[33]cannibal!B111</f>
        <v>1</v>
      </c>
      <c r="C3">
        <f>[33]cannibal!C111</f>
        <v>2</v>
      </c>
      <c r="D3">
        <f>[33]cannibal!D111</f>
        <v>1</v>
      </c>
      <c r="E3">
        <f>[33]cannibal!E111</f>
        <v>2</v>
      </c>
      <c r="F3">
        <f>[33]cannibal!F111</f>
        <v>1</v>
      </c>
      <c r="G3">
        <f>[33]cannibal!G111</f>
        <v>2</v>
      </c>
      <c r="H3">
        <f>[33]cannibal!H111</f>
        <v>1</v>
      </c>
      <c r="I3">
        <f>[33]cannibal!I111</f>
        <v>2</v>
      </c>
      <c r="J3">
        <f>[33]cannibal!J111</f>
        <v>1</v>
      </c>
      <c r="K3">
        <f>[33]cannibal!K111</f>
        <v>2</v>
      </c>
      <c r="L3">
        <f>[33]cannibal!L111</f>
        <v>1</v>
      </c>
      <c r="M3">
        <f>[33]cannibal!M111</f>
        <v>2</v>
      </c>
      <c r="N3">
        <f>[33]cannibal!N111</f>
        <v>1</v>
      </c>
      <c r="O3">
        <f>[33]cannibal!O111</f>
        <v>2</v>
      </c>
      <c r="P3">
        <f>[33]cannibal!P111</f>
        <v>1</v>
      </c>
      <c r="Q3">
        <f>[33]cannibal!Q111</f>
        <v>2</v>
      </c>
      <c r="R3">
        <f>[33]cannibal!R111</f>
        <v>1</v>
      </c>
      <c r="S3">
        <f>[33]cannibal!S111</f>
        <v>2</v>
      </c>
      <c r="T3">
        <f>[33]cannibal!T111</f>
        <v>1</v>
      </c>
      <c r="U3">
        <f>[33]cannibal!U111</f>
        <v>2</v>
      </c>
      <c r="V3">
        <f>[33]cannibal!V111</f>
        <v>1</v>
      </c>
      <c r="W3">
        <f>[33]cannibal!W111</f>
        <v>2</v>
      </c>
    </row>
    <row r="4" spans="1:23" x14ac:dyDescent="0.2">
      <c r="A4">
        <f>[34]cannibal!A120</f>
        <v>0</v>
      </c>
      <c r="B4" s="1">
        <f>[35]cannibal!B120</f>
        <v>0</v>
      </c>
      <c r="C4" s="1">
        <f>[35]cannibal!C120</f>
        <v>0</v>
      </c>
      <c r="D4" s="1">
        <f>[35]cannibal!D120</f>
        <v>0</v>
      </c>
      <c r="E4" s="1">
        <f>[35]cannibal!E120</f>
        <v>0</v>
      </c>
      <c r="F4" s="1">
        <f>[35]cannibal!F120</f>
        <v>0</v>
      </c>
      <c r="G4" s="1">
        <f>[35]cannibal!G120</f>
        <v>1.9647509204416647</v>
      </c>
      <c r="H4" s="1">
        <f>[35]cannibal!H120</f>
        <v>0</v>
      </c>
      <c r="I4" s="1">
        <f>[35]cannibal!I120</f>
        <v>0.62916311579480977</v>
      </c>
      <c r="J4" s="1">
        <f>[35]cannibal!J120</f>
        <v>0</v>
      </c>
      <c r="K4" s="1">
        <f>[35]cannibal!K120</f>
        <v>0</v>
      </c>
      <c r="L4" s="1">
        <f>[35]cannibal!L120</f>
        <v>0</v>
      </c>
      <c r="M4" s="1">
        <f>[35]cannibal!M120</f>
        <v>5.4990059007236214</v>
      </c>
      <c r="N4" s="1">
        <f>[35]cannibal!N120</f>
        <v>0</v>
      </c>
      <c r="O4" s="1">
        <f>[35]cannibal!O120</f>
        <v>4.778750156949398</v>
      </c>
      <c r="P4" s="1">
        <f>[35]cannibal!P120</f>
        <v>0</v>
      </c>
      <c r="Q4" s="1">
        <f>[35]cannibal!Q120</f>
        <v>19.780446402804433</v>
      </c>
      <c r="R4" s="1">
        <f>[35]cannibal!R120</f>
        <v>0</v>
      </c>
      <c r="S4" s="1">
        <f>[35]cannibal!S120</f>
        <v>0</v>
      </c>
      <c r="T4" s="1">
        <f>[35]cannibal!T120</f>
        <v>0</v>
      </c>
      <c r="U4" s="1">
        <f>[35]cannibal!U120</f>
        <v>0</v>
      </c>
      <c r="V4" s="1">
        <f>[35]cannibal!V120</f>
        <v>0</v>
      </c>
      <c r="W4" s="1">
        <f>[35]cannibal!W120</f>
        <v>0</v>
      </c>
    </row>
    <row r="5" spans="1:23" x14ac:dyDescent="0.2">
      <c r="A5">
        <f>[34]cannibal!A121</f>
        <v>1</v>
      </c>
      <c r="B5" s="1">
        <f>[35]cannibal!B121</f>
        <v>0</v>
      </c>
      <c r="C5" s="1">
        <f>[35]cannibal!C121</f>
        <v>0</v>
      </c>
      <c r="D5" s="1">
        <f>[35]cannibal!D121</f>
        <v>0</v>
      </c>
      <c r="E5" s="1">
        <f>[35]cannibal!E121</f>
        <v>0</v>
      </c>
      <c r="F5" s="1">
        <f>[35]cannibal!F121</f>
        <v>0</v>
      </c>
      <c r="G5" s="1">
        <f>[35]cannibal!G121</f>
        <v>1.9745300535707746</v>
      </c>
      <c r="H5" s="1">
        <f>[35]cannibal!H121</f>
        <v>0.27049694691626142</v>
      </c>
      <c r="I5" s="1">
        <f>[35]cannibal!I121</f>
        <v>1.7876033535135418</v>
      </c>
      <c r="J5" s="1">
        <f>[35]cannibal!J121</f>
        <v>6.5414479447617635E-2</v>
      </c>
      <c r="K5" s="1">
        <f>[35]cannibal!K121</f>
        <v>1.9070624494647763</v>
      </c>
      <c r="L5" s="1">
        <f>[35]cannibal!L121</f>
        <v>0.33544019063731284</v>
      </c>
      <c r="M5" s="1">
        <f>[35]cannibal!M121</f>
        <v>1.4274861644132335</v>
      </c>
      <c r="N5" s="1">
        <f>[35]cannibal!N121</f>
        <v>4.519465881220662E-2</v>
      </c>
      <c r="O5" s="1">
        <f>[35]cannibal!O121</f>
        <v>5.2061290553159871</v>
      </c>
      <c r="P5" s="1">
        <f>[35]cannibal!P121</f>
        <v>0</v>
      </c>
      <c r="Q5" s="1">
        <f>[35]cannibal!Q121</f>
        <v>0.97251591415425964</v>
      </c>
      <c r="R5" s="1">
        <f>[35]cannibal!R121</f>
        <v>0.18601584460626769</v>
      </c>
      <c r="S5" s="1">
        <f>[35]cannibal!S121</f>
        <v>8.8852580580617499E-2</v>
      </c>
      <c r="T5" s="1">
        <f>[35]cannibal!T121</f>
        <v>0.19833981234148723</v>
      </c>
      <c r="U5" s="1">
        <f>[35]cannibal!U121</f>
        <v>9.4122561829625737E-2</v>
      </c>
      <c r="V5" s="1">
        <f>[35]cannibal!V121</f>
        <v>0.20539088443948175</v>
      </c>
      <c r="W5" s="1">
        <f>[35]cannibal!W121</f>
        <v>9.2614398282557533E-2</v>
      </c>
    </row>
    <row r="6" spans="1:23" x14ac:dyDescent="0.2">
      <c r="A6">
        <f>[34]cannibal!A122</f>
        <v>2</v>
      </c>
      <c r="B6" s="1">
        <f>[35]cannibal!B122</f>
        <v>0</v>
      </c>
      <c r="C6" s="1">
        <f>[35]cannibal!C122</f>
        <v>0</v>
      </c>
      <c r="D6" s="1">
        <f>[35]cannibal!D122</f>
        <v>0</v>
      </c>
      <c r="E6" s="1">
        <f>[35]cannibal!E122</f>
        <v>0</v>
      </c>
      <c r="F6" s="1">
        <f>[35]cannibal!F122</f>
        <v>0</v>
      </c>
      <c r="G6" s="1">
        <f>[35]cannibal!G122</f>
        <v>0</v>
      </c>
      <c r="H6" s="1">
        <f>[35]cannibal!H122</f>
        <v>7.0757947287742637E-2</v>
      </c>
      <c r="I6" s="1">
        <f>[35]cannibal!I122</f>
        <v>0</v>
      </c>
      <c r="J6" s="1">
        <f>[35]cannibal!J122</f>
        <v>0.296306273710019</v>
      </c>
      <c r="K6" s="1">
        <f>[35]cannibal!K122</f>
        <v>3.4791883617918143E-2</v>
      </c>
      <c r="L6" s="1">
        <f>[35]cannibal!L122</f>
        <v>0.30690821352523351</v>
      </c>
      <c r="M6" s="1">
        <f>[35]cannibal!M122</f>
        <v>6.1894593800448913E-2</v>
      </c>
      <c r="N6" s="1">
        <f>[35]cannibal!N122</f>
        <v>0.52521219368908889</v>
      </c>
      <c r="O6" s="1">
        <f>[35]cannibal!O122</f>
        <v>0.1669412432851714</v>
      </c>
      <c r="P6" s="1">
        <f>[35]cannibal!P122</f>
        <v>0.11062446084199259</v>
      </c>
      <c r="Q6" s="1">
        <f>[35]cannibal!Q122</f>
        <v>0.50573063175781563</v>
      </c>
      <c r="R6" s="1">
        <f>[35]cannibal!R122</f>
        <v>1.9480397987737728</v>
      </c>
      <c r="S6" s="1">
        <f>[35]cannibal!S122</f>
        <v>2.7027212733374002</v>
      </c>
      <c r="T6" s="1">
        <f>[35]cannibal!T122</f>
        <v>2.0771018132372587</v>
      </c>
      <c r="U6" s="1">
        <f>[35]cannibal!U122</f>
        <v>2.8630237692098817</v>
      </c>
      <c r="V6" s="1">
        <f>[35]cannibal!V122</f>
        <v>2.1509437437458696</v>
      </c>
      <c r="W6" s="1">
        <f>[35]cannibal!W122</f>
        <v>2.8171483914133435</v>
      </c>
    </row>
    <row r="7" spans="1:23" x14ac:dyDescent="0.2">
      <c r="A7">
        <f>[34]cannibal!A123</f>
        <v>3</v>
      </c>
      <c r="B7" s="1">
        <f>[35]cannibal!B123</f>
        <v>0</v>
      </c>
      <c r="C7" s="1">
        <f>[35]cannibal!C123</f>
        <v>0</v>
      </c>
      <c r="D7" s="1">
        <f>[35]cannibal!D123</f>
        <v>0</v>
      </c>
      <c r="E7" s="1">
        <f>[35]cannibal!E123</f>
        <v>0</v>
      </c>
      <c r="F7" s="1">
        <f>[35]cannibal!F123</f>
        <v>0</v>
      </c>
      <c r="G7" s="1">
        <f>[35]cannibal!G123</f>
        <v>0</v>
      </c>
      <c r="H7" s="1">
        <f>[35]cannibal!H123</f>
        <v>7.750220777262472E-4</v>
      </c>
      <c r="I7" s="1">
        <f>[35]cannibal!I123</f>
        <v>0</v>
      </c>
      <c r="J7" s="1">
        <f>[35]cannibal!J123</f>
        <v>2.8881676868786291E-2</v>
      </c>
      <c r="K7" s="1">
        <f>[35]cannibal!K123</f>
        <v>7.2731875575779621E-4</v>
      </c>
      <c r="L7" s="1">
        <f>[35]cannibal!L123</f>
        <v>8.9764079491115645E-2</v>
      </c>
      <c r="M7" s="1">
        <f>[35]cannibal!M123</f>
        <v>3.1376999098278499E-2</v>
      </c>
      <c r="N7" s="1">
        <f>[35]cannibal!N123</f>
        <v>0.24123229810756955</v>
      </c>
      <c r="O7" s="1">
        <f>[35]cannibal!O123</f>
        <v>5.3150973241489499E-2</v>
      </c>
      <c r="P7" s="1">
        <f>[35]cannibal!P123</f>
        <v>0.28410728338779212</v>
      </c>
      <c r="Q7" s="1">
        <f>[35]cannibal!Q123</f>
        <v>0.69326728903889479</v>
      </c>
      <c r="R7" s="1">
        <f>[35]cannibal!R123</f>
        <v>1.4181740448936013</v>
      </c>
      <c r="S7" s="1">
        <f>[35]cannibal!S123</f>
        <v>1.3155934394431927</v>
      </c>
      <c r="T7" s="1">
        <f>[35]cannibal!T123</f>
        <v>1.5121312624047685</v>
      </c>
      <c r="U7" s="1">
        <f>[35]cannibal!U123</f>
        <v>1.3936232806912279</v>
      </c>
      <c r="V7" s="1">
        <f>[35]cannibal!V123</f>
        <v>1.5658882284267506</v>
      </c>
      <c r="W7" s="1">
        <f>[35]cannibal!W123</f>
        <v>1.3712926960850775</v>
      </c>
    </row>
    <row r="8" spans="1:23" x14ac:dyDescent="0.2">
      <c r="A8">
        <f>[34]cannibal!A124</f>
        <v>4</v>
      </c>
      <c r="B8" s="1">
        <f>[35]cannibal!B124</f>
        <v>0</v>
      </c>
      <c r="C8" s="1">
        <f>[35]cannibal!C124</f>
        <v>0</v>
      </c>
      <c r="D8" s="1">
        <f>[35]cannibal!D124</f>
        <v>0</v>
      </c>
      <c r="E8" s="1">
        <f>[35]cannibal!E124</f>
        <v>0</v>
      </c>
      <c r="F8" s="1">
        <f>[35]cannibal!F124</f>
        <v>0</v>
      </c>
      <c r="G8" s="1">
        <f>[35]cannibal!G124</f>
        <v>0</v>
      </c>
      <c r="H8" s="1">
        <f>[35]cannibal!H124</f>
        <v>0</v>
      </c>
      <c r="I8" s="1">
        <f>[35]cannibal!I124</f>
        <v>0</v>
      </c>
      <c r="J8" s="1">
        <f>[35]cannibal!J124</f>
        <v>4.9940093879970008E-4</v>
      </c>
      <c r="K8" s="1">
        <f>[35]cannibal!K124</f>
        <v>0</v>
      </c>
      <c r="L8" s="1">
        <f>[35]cannibal!L124</f>
        <v>3.5750455868025506E-2</v>
      </c>
      <c r="M8" s="1">
        <f>[35]cannibal!M124</f>
        <v>8.2836001461778505E-4</v>
      </c>
      <c r="N8" s="1">
        <f>[35]cannibal!N124</f>
        <v>0.1511957867935543</v>
      </c>
      <c r="O8" s="1">
        <f>[35]cannibal!O124</f>
        <v>0</v>
      </c>
      <c r="P8" s="1">
        <f>[35]cannibal!P124</f>
        <v>5.4609323445657436E-2</v>
      </c>
      <c r="Q8" s="1">
        <f>[35]cannibal!Q124</f>
        <v>2.9252476056236241E-2</v>
      </c>
      <c r="R8" s="1">
        <f>[35]cannibal!R124</f>
        <v>2.0053455851953941</v>
      </c>
      <c r="S8" s="1">
        <f>[35]cannibal!S124</f>
        <v>0.11062477786214921</v>
      </c>
      <c r="T8" s="1">
        <f>[35]cannibal!T124</f>
        <v>2.138204236791573</v>
      </c>
      <c r="U8" s="1">
        <f>[35]cannibal!U124</f>
        <v>0.11718610113716955</v>
      </c>
      <c r="V8" s="1">
        <f>[35]cannibal!V124</f>
        <v>2.2142183867288376</v>
      </c>
      <c r="W8" s="1">
        <f>[35]cannibal!W124</f>
        <v>0.11530838125234495</v>
      </c>
    </row>
    <row r="9" spans="1:23" x14ac:dyDescent="0.2">
      <c r="A9">
        <f>[34]cannibal!A125</f>
        <v>5</v>
      </c>
      <c r="B9" s="1">
        <f>[35]cannibal!B125</f>
        <v>0</v>
      </c>
      <c r="C9" s="1">
        <f>[35]cannibal!C125</f>
        <v>0</v>
      </c>
      <c r="D9" s="1">
        <f>[35]cannibal!D125</f>
        <v>0</v>
      </c>
      <c r="E9" s="1">
        <f>[35]cannibal!E125</f>
        <v>0</v>
      </c>
      <c r="F9" s="1">
        <f>[35]cannibal!F125</f>
        <v>0</v>
      </c>
      <c r="G9" s="1">
        <f>[35]cannibal!G125</f>
        <v>0</v>
      </c>
      <c r="H9" s="1">
        <f>[35]cannibal!H125</f>
        <v>0</v>
      </c>
      <c r="I9" s="1">
        <f>[35]cannibal!I125</f>
        <v>0</v>
      </c>
      <c r="J9" s="1">
        <f>[35]cannibal!J125</f>
        <v>0</v>
      </c>
      <c r="K9" s="1">
        <f>[35]cannibal!K125</f>
        <v>0</v>
      </c>
      <c r="L9" s="1">
        <f>[35]cannibal!L125</f>
        <v>7.09583766409556E-4</v>
      </c>
      <c r="M9" s="1">
        <f>[35]cannibal!M125</f>
        <v>4.3241572078650532E-5</v>
      </c>
      <c r="N9" s="1">
        <f>[35]cannibal!N125</f>
        <v>6.3582140738071238E-2</v>
      </c>
      <c r="O9" s="1">
        <f>[35]cannibal!O125</f>
        <v>0</v>
      </c>
      <c r="P9" s="1">
        <f>[35]cannibal!P125</f>
        <v>9.8762268278551287E-4</v>
      </c>
      <c r="Q9" s="1">
        <f>[35]cannibal!Q125</f>
        <v>1.5270208961599724E-3</v>
      </c>
      <c r="R9" s="1">
        <f>[35]cannibal!R125</f>
        <v>0.74367067987321889</v>
      </c>
      <c r="S9" s="1">
        <f>[35]cannibal!S125</f>
        <v>6.1972527252289137E-3</v>
      </c>
      <c r="T9" s="1">
        <f>[35]cannibal!T125</f>
        <v>0.79294053365253281</v>
      </c>
      <c r="U9" s="1">
        <f>[35]cannibal!U125</f>
        <v>6.5648211789969945E-3</v>
      </c>
      <c r="V9" s="1">
        <f>[35]cannibal!V125</f>
        <v>0.82112993650716481</v>
      </c>
      <c r="W9" s="1">
        <f>[35]cannibal!W125</f>
        <v>6.459630417050821E-3</v>
      </c>
    </row>
    <row r="10" spans="1:23" x14ac:dyDescent="0.2">
      <c r="A10">
        <f>[34]cannibal!A126</f>
        <v>6</v>
      </c>
      <c r="B10" s="1">
        <f>[35]cannibal!B126</f>
        <v>0</v>
      </c>
      <c r="C10" s="1">
        <f>[35]cannibal!C126</f>
        <v>0</v>
      </c>
      <c r="D10" s="1">
        <f>[35]cannibal!D126</f>
        <v>0</v>
      </c>
      <c r="E10" s="1">
        <f>[35]cannibal!E126</f>
        <v>0</v>
      </c>
      <c r="F10" s="1">
        <f>[35]cannibal!F126</f>
        <v>0</v>
      </c>
      <c r="G10" s="1">
        <f>[35]cannibal!G126</f>
        <v>0</v>
      </c>
      <c r="H10" s="1">
        <f>[35]cannibal!H126</f>
        <v>0</v>
      </c>
      <c r="I10" s="1">
        <f>[35]cannibal!I126</f>
        <v>0</v>
      </c>
      <c r="J10" s="1">
        <f>[35]cannibal!J126</f>
        <v>0</v>
      </c>
      <c r="K10" s="1">
        <f>[35]cannibal!K126</f>
        <v>0</v>
      </c>
      <c r="L10" s="1">
        <f>[35]cannibal!L126</f>
        <v>0</v>
      </c>
      <c r="M10" s="1">
        <f>[35]cannibal!M126</f>
        <v>0</v>
      </c>
      <c r="N10" s="1">
        <f>[35]cannibal!N126</f>
        <v>7.2331243520687308E-4</v>
      </c>
      <c r="O10" s="1">
        <f>[35]cannibal!O126</f>
        <v>0</v>
      </c>
      <c r="P10" s="1">
        <f>[35]cannibal!P126</f>
        <v>0</v>
      </c>
      <c r="Q10" s="1">
        <f>[35]cannibal!Q126</f>
        <v>0</v>
      </c>
      <c r="R10" s="1">
        <f>[35]cannibal!R126</f>
        <v>8.3956923160745951E-3</v>
      </c>
      <c r="S10" s="1">
        <f>[35]cannibal!S126</f>
        <v>0</v>
      </c>
      <c r="T10" s="1">
        <f>[35]cannibal!T126</f>
        <v>8.9519257995025331E-3</v>
      </c>
      <c r="U10" s="1">
        <f>[35]cannibal!U126</f>
        <v>0</v>
      </c>
      <c r="V10" s="1">
        <f>[35]cannibal!V126</f>
        <v>9.270170903614627E-3</v>
      </c>
      <c r="W10" s="1">
        <f>[35]cannibal!W126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2001</v>
      </c>
      <c r="B1" s="1" t="s">
        <v>0</v>
      </c>
    </row>
    <row r="2" spans="1:23" x14ac:dyDescent="0.2">
      <c r="A2" t="s">
        <v>1</v>
      </c>
      <c r="B2">
        <f>[36]cannibal!B110</f>
        <v>1</v>
      </c>
      <c r="D2">
        <f>[36]cannibal!D110</f>
        <v>2</v>
      </c>
      <c r="F2">
        <f>[36]cannibal!F110</f>
        <v>3</v>
      </c>
      <c r="H2">
        <f>[36]cannibal!H110</f>
        <v>4</v>
      </c>
      <c r="J2">
        <f>[36]cannibal!J110</f>
        <v>5</v>
      </c>
      <c r="L2">
        <f>[36]cannibal!L110</f>
        <v>6</v>
      </c>
      <c r="N2">
        <f>[36]cannibal!N110</f>
        <v>7</v>
      </c>
      <c r="P2">
        <f>[36]cannibal!P110</f>
        <v>8</v>
      </c>
      <c r="R2">
        <f>[36]cannibal!R110</f>
        <v>9</v>
      </c>
      <c r="T2">
        <f>[36]cannibal!T110</f>
        <v>10</v>
      </c>
      <c r="V2">
        <f>[36]cannibal!V110</f>
        <v>11</v>
      </c>
    </row>
    <row r="3" spans="1:23" x14ac:dyDescent="0.2">
      <c r="A3" t="str">
        <f>[36]cannibal!A111</f>
        <v>Prey age/halfyear</v>
      </c>
      <c r="B3">
        <f>[36]cannibal!B111</f>
        <v>1</v>
      </c>
      <c r="C3">
        <f>[36]cannibal!C111</f>
        <v>2</v>
      </c>
      <c r="D3">
        <f>[36]cannibal!D111</f>
        <v>1</v>
      </c>
      <c r="E3">
        <f>[36]cannibal!E111</f>
        <v>2</v>
      </c>
      <c r="F3">
        <f>[36]cannibal!F111</f>
        <v>1</v>
      </c>
      <c r="G3">
        <f>[36]cannibal!G111</f>
        <v>2</v>
      </c>
      <c r="H3">
        <f>[36]cannibal!H111</f>
        <v>1</v>
      </c>
      <c r="I3">
        <f>[36]cannibal!I111</f>
        <v>2</v>
      </c>
      <c r="J3">
        <f>[36]cannibal!J111</f>
        <v>1</v>
      </c>
      <c r="K3">
        <f>[36]cannibal!K111</f>
        <v>2</v>
      </c>
      <c r="L3">
        <f>[36]cannibal!L111</f>
        <v>1</v>
      </c>
      <c r="M3">
        <f>[36]cannibal!M111</f>
        <v>2</v>
      </c>
      <c r="N3">
        <f>[36]cannibal!N111</f>
        <v>1</v>
      </c>
      <c r="O3">
        <f>[36]cannibal!O111</f>
        <v>2</v>
      </c>
      <c r="P3">
        <f>[36]cannibal!P111</f>
        <v>1</v>
      </c>
      <c r="Q3">
        <f>[36]cannibal!Q111</f>
        <v>2</v>
      </c>
      <c r="R3">
        <f>[36]cannibal!R111</f>
        <v>1</v>
      </c>
      <c r="S3">
        <f>[36]cannibal!S111</f>
        <v>2</v>
      </c>
      <c r="T3">
        <f>[36]cannibal!T111</f>
        <v>1</v>
      </c>
      <c r="U3">
        <f>[36]cannibal!U111</f>
        <v>2</v>
      </c>
      <c r="V3">
        <f>[36]cannibal!V111</f>
        <v>1</v>
      </c>
      <c r="W3">
        <f>[36]cannibal!W111</f>
        <v>2</v>
      </c>
    </row>
    <row r="4" spans="1:23" x14ac:dyDescent="0.2">
      <c r="A4">
        <f>[36]cannibal!A120</f>
        <v>0</v>
      </c>
      <c r="B4" s="1">
        <f>[37]cannibal!B120</f>
        <v>0</v>
      </c>
      <c r="C4" s="1">
        <f>[37]cannibal!C120</f>
        <v>0</v>
      </c>
      <c r="D4" s="1">
        <f>[37]cannibal!D120</f>
        <v>0</v>
      </c>
      <c r="E4" s="1">
        <f>[37]cannibal!E120</f>
        <v>0</v>
      </c>
      <c r="F4" s="1">
        <f>[37]cannibal!F120</f>
        <v>0</v>
      </c>
      <c r="G4" s="1">
        <f>[37]cannibal!G120</f>
        <v>1.5773308265875433E-2</v>
      </c>
      <c r="H4" s="1">
        <f>[37]cannibal!H120</f>
        <v>0</v>
      </c>
      <c r="I4" s="1">
        <f>[37]cannibal!I120</f>
        <v>7.0198945974567467E-2</v>
      </c>
      <c r="J4" s="1">
        <f>[37]cannibal!J120</f>
        <v>0</v>
      </c>
      <c r="K4" s="1">
        <f>[37]cannibal!K120</f>
        <v>0.21592156503531193</v>
      </c>
      <c r="L4" s="1">
        <f>[37]cannibal!L120</f>
        <v>0</v>
      </c>
      <c r="M4" s="1">
        <f>[37]cannibal!M120</f>
        <v>0.11714061692102908</v>
      </c>
      <c r="N4" s="1">
        <f>[37]cannibal!N120</f>
        <v>0</v>
      </c>
      <c r="O4" s="1">
        <f>[37]cannibal!O120</f>
        <v>6.2126325516261835E-2</v>
      </c>
      <c r="P4" s="1">
        <f>[37]cannibal!P120</f>
        <v>0</v>
      </c>
      <c r="Q4" s="1">
        <f>[37]cannibal!Q120</f>
        <v>0</v>
      </c>
      <c r="R4" s="1">
        <f>[37]cannibal!R120</f>
        <v>0</v>
      </c>
      <c r="S4" s="1">
        <f>[37]cannibal!S120</f>
        <v>0</v>
      </c>
      <c r="T4" s="1">
        <f>[37]cannibal!T120</f>
        <v>0</v>
      </c>
      <c r="U4" s="1">
        <f>[37]cannibal!U120</f>
        <v>0</v>
      </c>
      <c r="V4" s="1">
        <f>[37]cannibal!V120</f>
        <v>0</v>
      </c>
      <c r="W4" s="1">
        <f>[37]cannibal!W120</f>
        <v>0</v>
      </c>
    </row>
    <row r="5" spans="1:23" x14ac:dyDescent="0.2">
      <c r="A5">
        <f>[36]cannibal!A121</f>
        <v>1</v>
      </c>
      <c r="B5" s="1">
        <f>[37]cannibal!B121</f>
        <v>0</v>
      </c>
      <c r="C5" s="1">
        <f>[37]cannibal!C121</f>
        <v>0</v>
      </c>
      <c r="D5" s="1">
        <f>[37]cannibal!D121</f>
        <v>0.41017051899188056</v>
      </c>
      <c r="E5" s="1">
        <f>[37]cannibal!E121</f>
        <v>0</v>
      </c>
      <c r="F5" s="1">
        <f>[37]cannibal!F121</f>
        <v>1.2158628018696298</v>
      </c>
      <c r="G5" s="1">
        <f>[37]cannibal!G121</f>
        <v>8.6650771382666344E-2</v>
      </c>
      <c r="H5" s="1">
        <f>[37]cannibal!H121</f>
        <v>1.0302250239308703</v>
      </c>
      <c r="I5" s="1">
        <f>[37]cannibal!I121</f>
        <v>0.38563836554859787</v>
      </c>
      <c r="J5" s="1">
        <f>[37]cannibal!J121</f>
        <v>0.80816498507754075</v>
      </c>
      <c r="K5" s="1">
        <f>[37]cannibal!K121</f>
        <v>1.2694532419414029</v>
      </c>
      <c r="L5" s="1">
        <f>[37]cannibal!L121</f>
        <v>0.88196143161500284</v>
      </c>
      <c r="M5" s="1">
        <f>[37]cannibal!M121</f>
        <v>0.83774233448457158</v>
      </c>
      <c r="N5" s="1">
        <f>[37]cannibal!N121</f>
        <v>2.9779835920075648</v>
      </c>
      <c r="O5" s="1">
        <f>[37]cannibal!O121</f>
        <v>1.3880577564900556</v>
      </c>
      <c r="P5" s="1">
        <f>[37]cannibal!P121</f>
        <v>2.2356594059547632</v>
      </c>
      <c r="Q5" s="1">
        <f>[37]cannibal!Q121</f>
        <v>1.1200014106977527</v>
      </c>
      <c r="R5" s="1">
        <f>[37]cannibal!R121</f>
        <v>0</v>
      </c>
      <c r="S5" s="1">
        <f>[37]cannibal!S121</f>
        <v>6.1918472676446408</v>
      </c>
      <c r="T5" s="1">
        <f>[37]cannibal!T121</f>
        <v>0</v>
      </c>
      <c r="U5" s="1">
        <f>[37]cannibal!U121</f>
        <v>6.426963632319918</v>
      </c>
      <c r="V5" s="1">
        <f>[37]cannibal!V121</f>
        <v>0</v>
      </c>
      <c r="W5" s="1">
        <f>[37]cannibal!W121</f>
        <v>6.5013598584173584</v>
      </c>
    </row>
    <row r="6" spans="1:23" x14ac:dyDescent="0.2">
      <c r="A6">
        <f>[36]cannibal!A122</f>
        <v>2</v>
      </c>
      <c r="B6" s="1">
        <f>[37]cannibal!B122</f>
        <v>0</v>
      </c>
      <c r="C6" s="1">
        <f>[37]cannibal!C122</f>
        <v>0</v>
      </c>
      <c r="D6" s="1">
        <f>[37]cannibal!D122</f>
        <v>0</v>
      </c>
      <c r="E6" s="1">
        <f>[37]cannibal!E122</f>
        <v>0</v>
      </c>
      <c r="F6" s="1">
        <f>[37]cannibal!F122</f>
        <v>0</v>
      </c>
      <c r="G6" s="1">
        <f>[37]cannibal!G122</f>
        <v>0</v>
      </c>
      <c r="H6" s="1">
        <f>[37]cannibal!H122</f>
        <v>0</v>
      </c>
      <c r="I6" s="1">
        <f>[37]cannibal!I122</f>
        <v>0</v>
      </c>
      <c r="J6" s="1">
        <f>[37]cannibal!J122</f>
        <v>7.1829677832041319E-2</v>
      </c>
      <c r="K6" s="1">
        <f>[37]cannibal!K122</f>
        <v>5.3817194426387103E-4</v>
      </c>
      <c r="L6" s="1">
        <f>[37]cannibal!L122</f>
        <v>0.50980443195914538</v>
      </c>
      <c r="M6" s="1">
        <f>[37]cannibal!M122</f>
        <v>0.11173934982016498</v>
      </c>
      <c r="N6" s="1">
        <f>[37]cannibal!N122</f>
        <v>0.31578100022482891</v>
      </c>
      <c r="O6" s="1">
        <f>[37]cannibal!O122</f>
        <v>0.27597143971198929</v>
      </c>
      <c r="P6" s="1">
        <f>[37]cannibal!P122</f>
        <v>2.4687921019604138E-4</v>
      </c>
      <c r="Q6" s="1">
        <f>[37]cannibal!Q122</f>
        <v>1.3859171358522517</v>
      </c>
      <c r="R6" s="1">
        <f>[37]cannibal!R122</f>
        <v>3.5715342609736306E-3</v>
      </c>
      <c r="S6" s="1">
        <f>[37]cannibal!S122</f>
        <v>0.21647729337747151</v>
      </c>
      <c r="T6" s="1">
        <f>[37]cannibal!T122</f>
        <v>3.837878446395633E-3</v>
      </c>
      <c r="U6" s="1">
        <f>[37]cannibal!U122</f>
        <v>0.22469735308721561</v>
      </c>
      <c r="V6" s="1">
        <f>[37]cannibal!V122</f>
        <v>3.9970820046626226E-3</v>
      </c>
      <c r="W6" s="1">
        <f>[37]cannibal!W122</f>
        <v>0.22729836906305034</v>
      </c>
    </row>
    <row r="7" spans="1:23" x14ac:dyDescent="0.2">
      <c r="A7">
        <f>[36]cannibal!A123</f>
        <v>3</v>
      </c>
      <c r="B7" s="1">
        <f>[37]cannibal!B123</f>
        <v>0</v>
      </c>
      <c r="C7" s="1">
        <f>[37]cannibal!C123</f>
        <v>0</v>
      </c>
      <c r="D7" s="1">
        <f>[37]cannibal!D123</f>
        <v>0</v>
      </c>
      <c r="E7" s="1">
        <f>[37]cannibal!E123</f>
        <v>0</v>
      </c>
      <c r="F7" s="1">
        <f>[37]cannibal!F123</f>
        <v>0</v>
      </c>
      <c r="G7" s="1">
        <f>[37]cannibal!G123</f>
        <v>0</v>
      </c>
      <c r="H7" s="1">
        <f>[37]cannibal!H123</f>
        <v>0</v>
      </c>
      <c r="I7" s="1">
        <f>[37]cannibal!I123</f>
        <v>0</v>
      </c>
      <c r="J7" s="1">
        <f>[37]cannibal!J123</f>
        <v>5.0828803991890279E-3</v>
      </c>
      <c r="K7" s="1">
        <f>[37]cannibal!K123</f>
        <v>0</v>
      </c>
      <c r="L7" s="1">
        <f>[37]cannibal!L123</f>
        <v>8.3327712416963046E-2</v>
      </c>
      <c r="M7" s="1">
        <f>[37]cannibal!M123</f>
        <v>1.5613610357816591E-2</v>
      </c>
      <c r="N7" s="1">
        <f>[37]cannibal!N123</f>
        <v>0.2020774711069227</v>
      </c>
      <c r="O7" s="1">
        <f>[37]cannibal!O123</f>
        <v>1.4605554390112914E-2</v>
      </c>
      <c r="P7" s="1">
        <f>[37]cannibal!P123</f>
        <v>5.5171098787926767E-2</v>
      </c>
      <c r="Q7" s="1">
        <f>[37]cannibal!Q123</f>
        <v>0.21463726937574204</v>
      </c>
      <c r="R7" s="1">
        <f>[37]cannibal!R123</f>
        <v>0.84884906213740474</v>
      </c>
      <c r="S7" s="1">
        <f>[37]cannibal!S123</f>
        <v>0.57485194613717094</v>
      </c>
      <c r="T7" s="1">
        <f>[37]cannibal!T123</f>
        <v>0.91215127219084691</v>
      </c>
      <c r="U7" s="1">
        <f>[37]cannibal!U123</f>
        <v>0.59668018155062197</v>
      </c>
      <c r="V7" s="1">
        <f>[37]cannibal!V123</f>
        <v>0.94998929396220499</v>
      </c>
      <c r="W7" s="1">
        <f>[37]cannibal!W123</f>
        <v>0.60358713734406533</v>
      </c>
    </row>
    <row r="8" spans="1:23" x14ac:dyDescent="0.2">
      <c r="A8">
        <f>[36]cannibal!A124</f>
        <v>4</v>
      </c>
      <c r="B8" s="1">
        <f>[37]cannibal!B124</f>
        <v>0</v>
      </c>
      <c r="C8" s="1">
        <f>[37]cannibal!C124</f>
        <v>0</v>
      </c>
      <c r="D8" s="1">
        <f>[37]cannibal!D124</f>
        <v>0</v>
      </c>
      <c r="E8" s="1">
        <f>[37]cannibal!E124</f>
        <v>0</v>
      </c>
      <c r="F8" s="1">
        <f>[37]cannibal!F124</f>
        <v>0</v>
      </c>
      <c r="G8" s="1">
        <f>[37]cannibal!G124</f>
        <v>0</v>
      </c>
      <c r="H8" s="1">
        <f>[37]cannibal!H124</f>
        <v>0</v>
      </c>
      <c r="I8" s="1">
        <f>[37]cannibal!I124</f>
        <v>0</v>
      </c>
      <c r="J8" s="1">
        <f>[37]cannibal!J124</f>
        <v>0</v>
      </c>
      <c r="K8" s="1">
        <f>[37]cannibal!K124</f>
        <v>0</v>
      </c>
      <c r="L8" s="1">
        <f>[37]cannibal!L124</f>
        <v>0</v>
      </c>
      <c r="M8" s="1">
        <f>[37]cannibal!M124</f>
        <v>0</v>
      </c>
      <c r="N8" s="1">
        <f>[37]cannibal!N124</f>
        <v>0.14826548356524402</v>
      </c>
      <c r="O8" s="1">
        <f>[37]cannibal!O124</f>
        <v>0</v>
      </c>
      <c r="P8" s="1">
        <f>[37]cannibal!P124</f>
        <v>2.4443039315027885E-2</v>
      </c>
      <c r="Q8" s="1">
        <f>[37]cannibal!Q124</f>
        <v>2.4927907457414952E-2</v>
      </c>
      <c r="R8" s="1">
        <f>[37]cannibal!R124</f>
        <v>1.1105306326531443</v>
      </c>
      <c r="S8" s="1">
        <f>[37]cannibal!S124</f>
        <v>1.7703557138161705</v>
      </c>
      <c r="T8" s="1">
        <f>[37]cannibal!T124</f>
        <v>1.1933475273340171</v>
      </c>
      <c r="U8" s="1">
        <f>[37]cannibal!U124</f>
        <v>1.8375795295245485</v>
      </c>
      <c r="V8" s="1">
        <f>[37]cannibal!V124</f>
        <v>1.2428501823175573</v>
      </c>
      <c r="W8" s="1">
        <f>[37]cannibal!W124</f>
        <v>1.8588506911447966</v>
      </c>
    </row>
    <row r="9" spans="1:23" x14ac:dyDescent="0.2">
      <c r="A9">
        <f>[36]cannibal!A125</f>
        <v>5</v>
      </c>
      <c r="B9" s="1">
        <f>[37]cannibal!B125</f>
        <v>0</v>
      </c>
      <c r="C9" s="1">
        <f>[37]cannibal!C125</f>
        <v>0</v>
      </c>
      <c r="D9" s="1">
        <f>[37]cannibal!D125</f>
        <v>0</v>
      </c>
      <c r="E9" s="1">
        <f>[37]cannibal!E125</f>
        <v>0</v>
      </c>
      <c r="F9" s="1">
        <f>[37]cannibal!F125</f>
        <v>0</v>
      </c>
      <c r="G9" s="1">
        <f>[37]cannibal!G125</f>
        <v>0</v>
      </c>
      <c r="H9" s="1">
        <f>[37]cannibal!H125</f>
        <v>0</v>
      </c>
      <c r="I9" s="1">
        <f>[37]cannibal!I125</f>
        <v>0</v>
      </c>
      <c r="J9" s="1">
        <f>[37]cannibal!J125</f>
        <v>0</v>
      </c>
      <c r="K9" s="1">
        <f>[37]cannibal!K125</f>
        <v>0</v>
      </c>
      <c r="L9" s="1">
        <f>[37]cannibal!L125</f>
        <v>0</v>
      </c>
      <c r="M9" s="1">
        <f>[37]cannibal!M125</f>
        <v>0</v>
      </c>
      <c r="N9" s="1">
        <f>[37]cannibal!N125</f>
        <v>2.145714346686085E-2</v>
      </c>
      <c r="O9" s="1">
        <f>[37]cannibal!O125</f>
        <v>0</v>
      </c>
      <c r="P9" s="1">
        <f>[37]cannibal!P125</f>
        <v>2.5261301080233635E-4</v>
      </c>
      <c r="Q9" s="1">
        <f>[37]cannibal!Q125</f>
        <v>0</v>
      </c>
      <c r="R9" s="1">
        <f>[37]cannibal!R125</f>
        <v>0.16912171316480373</v>
      </c>
      <c r="S9" s="1">
        <f>[37]cannibal!S125</f>
        <v>0.30029935400522378</v>
      </c>
      <c r="T9" s="1">
        <f>[37]cannibal!T125</f>
        <v>0.18173382371411528</v>
      </c>
      <c r="U9" s="1">
        <f>[37]cannibal!U125</f>
        <v>0.31170229877697064</v>
      </c>
      <c r="V9" s="1">
        <f>[37]cannibal!V125</f>
        <v>0.18927253860487089</v>
      </c>
      <c r="W9" s="1">
        <f>[37]cannibal!W125</f>
        <v>0.31531045280141345</v>
      </c>
    </row>
    <row r="10" spans="1:23" x14ac:dyDescent="0.2">
      <c r="A10">
        <f>[36]cannibal!A126</f>
        <v>6</v>
      </c>
      <c r="B10" s="1">
        <f>[37]cannibal!B126</f>
        <v>0</v>
      </c>
      <c r="C10" s="1">
        <f>[37]cannibal!C126</f>
        <v>0</v>
      </c>
      <c r="D10" s="1">
        <f>[37]cannibal!D126</f>
        <v>0</v>
      </c>
      <c r="E10" s="1">
        <f>[37]cannibal!E126</f>
        <v>0</v>
      </c>
      <c r="F10" s="1">
        <f>[37]cannibal!F126</f>
        <v>0</v>
      </c>
      <c r="G10" s="1">
        <f>[37]cannibal!G126</f>
        <v>0</v>
      </c>
      <c r="H10" s="1">
        <f>[37]cannibal!H126</f>
        <v>0</v>
      </c>
      <c r="I10" s="1">
        <f>[37]cannibal!I126</f>
        <v>0</v>
      </c>
      <c r="J10" s="1">
        <f>[37]cannibal!J126</f>
        <v>0</v>
      </c>
      <c r="K10" s="1">
        <f>[37]cannibal!K126</f>
        <v>0</v>
      </c>
      <c r="L10" s="1">
        <f>[37]cannibal!L126</f>
        <v>0</v>
      </c>
      <c r="M10" s="1">
        <f>[37]cannibal!M126</f>
        <v>0</v>
      </c>
      <c r="N10" s="1">
        <f>[37]cannibal!N126</f>
        <v>0</v>
      </c>
      <c r="O10" s="1">
        <f>[37]cannibal!O126</f>
        <v>0</v>
      </c>
      <c r="P10" s="1">
        <f>[37]cannibal!P126</f>
        <v>0</v>
      </c>
      <c r="Q10" s="1">
        <f>[37]cannibal!Q126</f>
        <v>0</v>
      </c>
      <c r="R10" s="1">
        <f>[37]cannibal!R126</f>
        <v>0</v>
      </c>
      <c r="S10" s="1">
        <f>[37]cannibal!S126</f>
        <v>0.34828747092705642</v>
      </c>
      <c r="T10" s="1">
        <f>[37]cannibal!T126</f>
        <v>0</v>
      </c>
      <c r="U10" s="1">
        <f>[37]cannibal!U126</f>
        <v>0.3615126169112316</v>
      </c>
      <c r="V10" s="1">
        <f>[37]cannibal!V126</f>
        <v>0</v>
      </c>
      <c r="W10" s="1">
        <f>[37]cannibal!W126</f>
        <v>0.36569735731485764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2002</v>
      </c>
      <c r="B1" s="1" t="s">
        <v>0</v>
      </c>
    </row>
    <row r="2" spans="1:23" x14ac:dyDescent="0.2">
      <c r="A2" t="s">
        <v>1</v>
      </c>
      <c r="B2">
        <f>[38]cannibal!B110</f>
        <v>1</v>
      </c>
      <c r="D2">
        <f>[38]cannibal!D110</f>
        <v>2</v>
      </c>
      <c r="F2">
        <f>[38]cannibal!F110</f>
        <v>3</v>
      </c>
      <c r="H2">
        <f>[38]cannibal!H110</f>
        <v>4</v>
      </c>
      <c r="J2">
        <f>[38]cannibal!J110</f>
        <v>5</v>
      </c>
      <c r="L2">
        <f>[38]cannibal!L110</f>
        <v>6</v>
      </c>
      <c r="N2">
        <f>[38]cannibal!N110</f>
        <v>7</v>
      </c>
      <c r="P2">
        <f>[38]cannibal!P110</f>
        <v>8</v>
      </c>
      <c r="R2">
        <f>[38]cannibal!R110</f>
        <v>9</v>
      </c>
      <c r="T2">
        <f>[38]cannibal!T110</f>
        <v>10</v>
      </c>
      <c r="V2">
        <f>[38]cannibal!V110</f>
        <v>11</v>
      </c>
    </row>
    <row r="3" spans="1:23" x14ac:dyDescent="0.2">
      <c r="A3" t="str">
        <f>[38]cannibal!A111</f>
        <v>Prey age/halfyear</v>
      </c>
      <c r="B3">
        <f>[38]cannibal!B111</f>
        <v>1</v>
      </c>
      <c r="C3">
        <f>[38]cannibal!C111</f>
        <v>2</v>
      </c>
      <c r="D3">
        <f>[38]cannibal!D111</f>
        <v>1</v>
      </c>
      <c r="E3">
        <f>[38]cannibal!E111</f>
        <v>2</v>
      </c>
      <c r="F3">
        <f>[38]cannibal!F111</f>
        <v>1</v>
      </c>
      <c r="G3">
        <f>[38]cannibal!G111</f>
        <v>2</v>
      </c>
      <c r="H3">
        <f>[38]cannibal!H111</f>
        <v>1</v>
      </c>
      <c r="I3">
        <f>[38]cannibal!I111</f>
        <v>2</v>
      </c>
      <c r="J3">
        <f>[38]cannibal!J111</f>
        <v>1</v>
      </c>
      <c r="K3">
        <f>[38]cannibal!K111</f>
        <v>2</v>
      </c>
      <c r="L3">
        <f>[38]cannibal!L111</f>
        <v>1</v>
      </c>
      <c r="M3">
        <f>[38]cannibal!M111</f>
        <v>2</v>
      </c>
      <c r="N3">
        <f>[38]cannibal!N111</f>
        <v>1</v>
      </c>
      <c r="O3">
        <f>[38]cannibal!O111</f>
        <v>2</v>
      </c>
      <c r="P3">
        <f>[38]cannibal!P111</f>
        <v>1</v>
      </c>
      <c r="Q3">
        <f>[38]cannibal!Q111</f>
        <v>2</v>
      </c>
      <c r="R3">
        <f>[38]cannibal!R111</f>
        <v>1</v>
      </c>
      <c r="S3">
        <f>[38]cannibal!S111</f>
        <v>2</v>
      </c>
      <c r="T3">
        <f>[38]cannibal!T111</f>
        <v>1</v>
      </c>
      <c r="U3">
        <f>[38]cannibal!U111</f>
        <v>2</v>
      </c>
      <c r="V3">
        <f>[38]cannibal!V111</f>
        <v>1</v>
      </c>
      <c r="W3">
        <f>[38]cannibal!W111</f>
        <v>2</v>
      </c>
    </row>
    <row r="4" spans="1:23" x14ac:dyDescent="0.2">
      <c r="A4">
        <f>[38]cannibal!A120</f>
        <v>0</v>
      </c>
      <c r="B4" s="1">
        <f>[39]cannibal!B120</f>
        <v>0</v>
      </c>
      <c r="C4" s="1">
        <f>[39]cannibal!C120</f>
        <v>0</v>
      </c>
      <c r="D4" s="1">
        <f>[39]cannibal!D120</f>
        <v>0</v>
      </c>
      <c r="E4" s="1">
        <f>[39]cannibal!E120</f>
        <v>3.1854961892808973</v>
      </c>
      <c r="F4" s="1">
        <f>[39]cannibal!F120</f>
        <v>0</v>
      </c>
      <c r="G4" s="1">
        <f>[39]cannibal!G120</f>
        <v>6.9632586162867458</v>
      </c>
      <c r="H4" s="1">
        <f>[39]cannibal!H120</f>
        <v>0</v>
      </c>
      <c r="I4" s="1">
        <f>[39]cannibal!I120</f>
        <v>4.2774899473092631</v>
      </c>
      <c r="J4" s="1">
        <f>[39]cannibal!J120</f>
        <v>0</v>
      </c>
      <c r="K4" s="1">
        <f>[39]cannibal!K120</f>
        <v>3.354424183668109</v>
      </c>
      <c r="L4" s="1">
        <f>[39]cannibal!L120</f>
        <v>0</v>
      </c>
      <c r="M4" s="1">
        <f>[39]cannibal!M120</f>
        <v>1.6749757492329709</v>
      </c>
      <c r="N4" s="1">
        <f>[39]cannibal!N120</f>
        <v>0</v>
      </c>
      <c r="O4" s="1">
        <f>[39]cannibal!O120</f>
        <v>3.0468579808633027</v>
      </c>
      <c r="P4" s="1">
        <f>[39]cannibal!P120</f>
        <v>0</v>
      </c>
      <c r="Q4" s="1">
        <f>[39]cannibal!Q120</f>
        <v>0.56000140085350913</v>
      </c>
      <c r="R4" s="1">
        <f>[39]cannibal!R120</f>
        <v>0</v>
      </c>
      <c r="S4" s="1">
        <f>[39]cannibal!S120</f>
        <v>0.55021410319885156</v>
      </c>
      <c r="T4" s="1">
        <f>[39]cannibal!T120</f>
        <v>0</v>
      </c>
      <c r="U4" s="1">
        <f>[39]cannibal!U120</f>
        <v>0.6267226125761165</v>
      </c>
      <c r="V4" s="1">
        <f>[39]cannibal!V120</f>
        <v>0</v>
      </c>
      <c r="W4" s="1">
        <f>[39]cannibal!W120</f>
        <v>0.58359166900271175</v>
      </c>
    </row>
    <row r="5" spans="1:23" x14ac:dyDescent="0.2">
      <c r="A5">
        <f>[38]cannibal!A121</f>
        <v>1</v>
      </c>
      <c r="B5" s="1">
        <f>[39]cannibal!B121</f>
        <v>0</v>
      </c>
      <c r="C5" s="1">
        <f>[39]cannibal!C121</f>
        <v>0</v>
      </c>
      <c r="D5" s="1">
        <f>[39]cannibal!D121</f>
        <v>0</v>
      </c>
      <c r="E5" s="1">
        <f>[39]cannibal!E121</f>
        <v>0</v>
      </c>
      <c r="F5" s="1">
        <f>[39]cannibal!F121</f>
        <v>0.21047412866839035</v>
      </c>
      <c r="G5" s="1">
        <f>[39]cannibal!G121</f>
        <v>0</v>
      </c>
      <c r="H5" s="1">
        <f>[39]cannibal!H121</f>
        <v>0.20281413693897457</v>
      </c>
      <c r="I5" s="1">
        <f>[39]cannibal!I121</f>
        <v>0</v>
      </c>
      <c r="J5" s="1">
        <f>[39]cannibal!J121</f>
        <v>0.34212061667241384</v>
      </c>
      <c r="K5" s="1">
        <f>[39]cannibal!K121</f>
        <v>0</v>
      </c>
      <c r="L5" s="1">
        <f>[39]cannibal!L121</f>
        <v>0.60926021919900519</v>
      </c>
      <c r="M5" s="1">
        <f>[39]cannibal!M121</f>
        <v>4.1506593889357055E-2</v>
      </c>
      <c r="N5" s="1">
        <f>[39]cannibal!N121</f>
        <v>2.0402535243421958</v>
      </c>
      <c r="O5" s="1">
        <f>[39]cannibal!O121</f>
        <v>0.5767116816953467</v>
      </c>
      <c r="P5" s="1">
        <f>[39]cannibal!P121</f>
        <v>0.91276024520540366</v>
      </c>
      <c r="Q5" s="1">
        <f>[39]cannibal!Q121</f>
        <v>2.0398459388585616E-2</v>
      </c>
      <c r="R5" s="1">
        <f>[39]cannibal!R121</f>
        <v>0</v>
      </c>
      <c r="S5" s="1">
        <f>[39]cannibal!S121</f>
        <v>0.1029455627240291</v>
      </c>
      <c r="T5" s="1">
        <f>[39]cannibal!T121</f>
        <v>0</v>
      </c>
      <c r="U5" s="1">
        <f>[39]cannibal!U121</f>
        <v>0.11726037491300838</v>
      </c>
      <c r="V5" s="1">
        <f>[39]cannibal!V121</f>
        <v>0</v>
      </c>
      <c r="W5" s="1">
        <f>[39]cannibal!W121</f>
        <v>0.10919053586095886</v>
      </c>
    </row>
    <row r="6" spans="1:23" x14ac:dyDescent="0.2">
      <c r="A6">
        <f>[38]cannibal!A122</f>
        <v>2</v>
      </c>
      <c r="B6" s="1">
        <f>[39]cannibal!B122</f>
        <v>0</v>
      </c>
      <c r="C6" s="1">
        <f>[39]cannibal!C122</f>
        <v>0</v>
      </c>
      <c r="D6" s="1">
        <f>[39]cannibal!D122</f>
        <v>0</v>
      </c>
      <c r="E6" s="1">
        <f>[39]cannibal!E122</f>
        <v>0</v>
      </c>
      <c r="F6" s="1">
        <f>[39]cannibal!F122</f>
        <v>6.6836952101796548E-2</v>
      </c>
      <c r="G6" s="1">
        <f>[39]cannibal!G122</f>
        <v>0</v>
      </c>
      <c r="H6" s="1">
        <f>[39]cannibal!H122</f>
        <v>0.11648073169511371</v>
      </c>
      <c r="I6" s="1">
        <f>[39]cannibal!I122</f>
        <v>0</v>
      </c>
      <c r="J6" s="1">
        <f>[39]cannibal!J122</f>
        <v>0.37595870053335195</v>
      </c>
      <c r="K6" s="1">
        <f>[39]cannibal!K122</f>
        <v>0</v>
      </c>
      <c r="L6" s="1">
        <f>[39]cannibal!L122</f>
        <v>0.69426409177209536</v>
      </c>
      <c r="M6" s="1">
        <f>[39]cannibal!M122</f>
        <v>0.29336601518956834</v>
      </c>
      <c r="N6" s="1">
        <f>[39]cannibal!N122</f>
        <v>1.0003436330229685</v>
      </c>
      <c r="O6" s="1">
        <f>[39]cannibal!O122</f>
        <v>0.80107805199365278</v>
      </c>
      <c r="P6" s="1">
        <f>[39]cannibal!P122</f>
        <v>2.3602022356616841</v>
      </c>
      <c r="Q6" s="1">
        <f>[39]cannibal!Q122</f>
        <v>0.43458231833275807</v>
      </c>
      <c r="R6" s="1">
        <f>[39]cannibal!R122</f>
        <v>0</v>
      </c>
      <c r="S6" s="1">
        <f>[39]cannibal!S122</f>
        <v>0.90208749569034752</v>
      </c>
      <c r="T6" s="1">
        <f>[39]cannibal!T122</f>
        <v>0</v>
      </c>
      <c r="U6" s="1">
        <f>[39]cannibal!U122</f>
        <v>1.0275247922297912</v>
      </c>
      <c r="V6" s="1">
        <f>[39]cannibal!V122</f>
        <v>0</v>
      </c>
      <c r="W6" s="1">
        <f>[39]cannibal!W122</f>
        <v>0.95681071084094582</v>
      </c>
    </row>
    <row r="7" spans="1:23" x14ac:dyDescent="0.2">
      <c r="A7">
        <f>[38]cannibal!A123</f>
        <v>3</v>
      </c>
      <c r="B7" s="1">
        <f>[39]cannibal!B123</f>
        <v>0</v>
      </c>
      <c r="C7" s="1">
        <f>[39]cannibal!C123</f>
        <v>0</v>
      </c>
      <c r="D7" s="1">
        <f>[39]cannibal!D123</f>
        <v>0</v>
      </c>
      <c r="E7" s="1">
        <f>[39]cannibal!E123</f>
        <v>0</v>
      </c>
      <c r="F7" s="1">
        <f>[39]cannibal!F123</f>
        <v>0</v>
      </c>
      <c r="G7" s="1">
        <f>[39]cannibal!G123</f>
        <v>0</v>
      </c>
      <c r="H7" s="1">
        <f>[39]cannibal!H123</f>
        <v>0</v>
      </c>
      <c r="I7" s="1">
        <f>[39]cannibal!I123</f>
        <v>0</v>
      </c>
      <c r="J7" s="1">
        <f>[39]cannibal!J123</f>
        <v>9.6430554243062648E-3</v>
      </c>
      <c r="K7" s="1">
        <f>[39]cannibal!K123</f>
        <v>0</v>
      </c>
      <c r="L7" s="1">
        <f>[39]cannibal!L123</f>
        <v>0.160807765180741</v>
      </c>
      <c r="M7" s="1">
        <f>[39]cannibal!M123</f>
        <v>1.0605709508567875E-2</v>
      </c>
      <c r="N7" s="1">
        <f>[39]cannibal!N123</f>
        <v>0.18171722666626766</v>
      </c>
      <c r="O7" s="1">
        <f>[39]cannibal!O123</f>
        <v>1.6856762038877857E-3</v>
      </c>
      <c r="P7" s="1">
        <f>[39]cannibal!P123</f>
        <v>0.48489830458473909</v>
      </c>
      <c r="Q7" s="1">
        <f>[39]cannibal!Q123</f>
        <v>0.29169014539638816</v>
      </c>
      <c r="R7" s="1">
        <f>[39]cannibal!R123</f>
        <v>0.22153867290029589</v>
      </c>
      <c r="S7" s="1">
        <f>[39]cannibal!S123</f>
        <v>0.95767238808003907</v>
      </c>
      <c r="T7" s="1">
        <f>[39]cannibal!T123</f>
        <v>0.24484820853338118</v>
      </c>
      <c r="U7" s="1">
        <f>[39]cannibal!U123</f>
        <v>1.0908388890072047</v>
      </c>
      <c r="V7" s="1">
        <f>[39]cannibal!V123</f>
        <v>0.24172085718765401</v>
      </c>
      <c r="W7" s="1">
        <f>[39]cannibal!W123</f>
        <v>1.015767542249741</v>
      </c>
    </row>
    <row r="8" spans="1:23" x14ac:dyDescent="0.2">
      <c r="A8">
        <f>[38]cannibal!A124</f>
        <v>4</v>
      </c>
      <c r="B8" s="1">
        <f>[39]cannibal!B124</f>
        <v>0</v>
      </c>
      <c r="C8" s="1">
        <f>[39]cannibal!C124</f>
        <v>0</v>
      </c>
      <c r="D8" s="1">
        <f>[39]cannibal!D124</f>
        <v>0</v>
      </c>
      <c r="E8" s="1">
        <f>[39]cannibal!E124</f>
        <v>0</v>
      </c>
      <c r="F8" s="1">
        <f>[39]cannibal!F124</f>
        <v>0</v>
      </c>
      <c r="G8" s="1">
        <f>[39]cannibal!G124</f>
        <v>0</v>
      </c>
      <c r="H8" s="1">
        <f>[39]cannibal!H124</f>
        <v>0</v>
      </c>
      <c r="I8" s="1">
        <f>[39]cannibal!I124</f>
        <v>0</v>
      </c>
      <c r="J8" s="1">
        <f>[39]cannibal!J124</f>
        <v>0</v>
      </c>
      <c r="K8" s="1">
        <f>[39]cannibal!K124</f>
        <v>0</v>
      </c>
      <c r="L8" s="1">
        <f>[39]cannibal!L124</f>
        <v>5.3435321024433028E-3</v>
      </c>
      <c r="M8" s="1">
        <f>[39]cannibal!M124</f>
        <v>0</v>
      </c>
      <c r="N8" s="1">
        <f>[39]cannibal!N124</f>
        <v>2.7998248034086983E-2</v>
      </c>
      <c r="O8" s="1">
        <f>[39]cannibal!O124</f>
        <v>0</v>
      </c>
      <c r="P8" s="1">
        <f>[39]cannibal!P124</f>
        <v>0.13746542193036407</v>
      </c>
      <c r="Q8" s="1">
        <f>[39]cannibal!Q124</f>
        <v>2.0265429491550281E-2</v>
      </c>
      <c r="R8" s="1">
        <f>[39]cannibal!R124</f>
        <v>0.67333342573089205</v>
      </c>
      <c r="S8" s="1">
        <f>[39]cannibal!S124</f>
        <v>0.30578768951581281</v>
      </c>
      <c r="T8" s="1">
        <f>[39]cannibal!T124</f>
        <v>0.74417924815344161</v>
      </c>
      <c r="U8" s="1">
        <f>[39]cannibal!U124</f>
        <v>0.34830815595743275</v>
      </c>
      <c r="V8" s="1">
        <f>[39]cannibal!V124</f>
        <v>0.73467413481356758</v>
      </c>
      <c r="W8" s="1">
        <f>[39]cannibal!W124</f>
        <v>0.3243376479219785</v>
      </c>
    </row>
    <row r="9" spans="1:23" x14ac:dyDescent="0.2">
      <c r="A9">
        <f>[38]cannibal!A125</f>
        <v>5</v>
      </c>
      <c r="B9" s="1">
        <f>[39]cannibal!B125</f>
        <v>0</v>
      </c>
      <c r="C9" s="1">
        <f>[39]cannibal!C125</f>
        <v>0</v>
      </c>
      <c r="D9" s="1">
        <f>[39]cannibal!D125</f>
        <v>0</v>
      </c>
      <c r="E9" s="1">
        <f>[39]cannibal!E125</f>
        <v>0</v>
      </c>
      <c r="F9" s="1">
        <f>[39]cannibal!F125</f>
        <v>0</v>
      </c>
      <c r="G9" s="1">
        <f>[39]cannibal!G125</f>
        <v>0</v>
      </c>
      <c r="H9" s="1">
        <f>[39]cannibal!H125</f>
        <v>0</v>
      </c>
      <c r="I9" s="1">
        <f>[39]cannibal!I125</f>
        <v>0</v>
      </c>
      <c r="J9" s="1">
        <f>[39]cannibal!J125</f>
        <v>0</v>
      </c>
      <c r="K9" s="1">
        <f>[39]cannibal!K125</f>
        <v>0</v>
      </c>
      <c r="L9" s="1">
        <f>[39]cannibal!L125</f>
        <v>9.6205029393241711E-5</v>
      </c>
      <c r="M9" s="1">
        <f>[39]cannibal!M125</f>
        <v>0</v>
      </c>
      <c r="N9" s="1">
        <f>[39]cannibal!N125</f>
        <v>5.1642716688814953E-4</v>
      </c>
      <c r="O9" s="1">
        <f>[39]cannibal!O125</f>
        <v>0</v>
      </c>
      <c r="P9" s="1">
        <f>[39]cannibal!P125</f>
        <v>2.7756902869424664E-2</v>
      </c>
      <c r="Q9" s="1">
        <f>[39]cannibal!Q125</f>
        <v>0</v>
      </c>
      <c r="R9" s="1">
        <f>[39]cannibal!R125</f>
        <v>0.20634805183981386</v>
      </c>
      <c r="S9" s="1">
        <f>[39]cannibal!S125</f>
        <v>4.7803213582750338E-2</v>
      </c>
      <c r="T9" s="1">
        <f>[39]cannibal!T125</f>
        <v>0.22805928267914716</v>
      </c>
      <c r="U9" s="1">
        <f>[39]cannibal!U125</f>
        <v>5.4450358018699963E-2</v>
      </c>
      <c r="V9" s="1">
        <f>[39]cannibal!V125</f>
        <v>0.22514636978154282</v>
      </c>
      <c r="W9" s="1">
        <f>[39]cannibal!W125</f>
        <v>5.0703093643472065E-2</v>
      </c>
    </row>
    <row r="10" spans="1:23" x14ac:dyDescent="0.2">
      <c r="A10">
        <f>[38]cannibal!A126</f>
        <v>6</v>
      </c>
      <c r="B10" s="1">
        <f>[39]cannibal!B126</f>
        <v>0</v>
      </c>
      <c r="C10" s="1">
        <f>[39]cannibal!C126</f>
        <v>0</v>
      </c>
      <c r="D10" s="1">
        <f>[39]cannibal!D126</f>
        <v>0</v>
      </c>
      <c r="E10" s="1">
        <f>[39]cannibal!E126</f>
        <v>0</v>
      </c>
      <c r="F10" s="1">
        <f>[39]cannibal!F126</f>
        <v>0</v>
      </c>
      <c r="G10" s="1">
        <f>[39]cannibal!G126</f>
        <v>0</v>
      </c>
      <c r="H10" s="1">
        <f>[39]cannibal!H126</f>
        <v>0</v>
      </c>
      <c r="I10" s="1">
        <f>[39]cannibal!I126</f>
        <v>0</v>
      </c>
      <c r="J10" s="1">
        <f>[39]cannibal!J126</f>
        <v>0</v>
      </c>
      <c r="K10" s="1">
        <f>[39]cannibal!K126</f>
        <v>0</v>
      </c>
      <c r="L10" s="1">
        <f>[39]cannibal!L126</f>
        <v>0</v>
      </c>
      <c r="M10" s="1">
        <f>[39]cannibal!M126</f>
        <v>0</v>
      </c>
      <c r="N10" s="1">
        <f>[39]cannibal!N126</f>
        <v>0</v>
      </c>
      <c r="O10" s="1">
        <f>[39]cannibal!O126</f>
        <v>0</v>
      </c>
      <c r="P10" s="1">
        <f>[39]cannibal!P126</f>
        <v>6.9966801416525076E-4</v>
      </c>
      <c r="Q10" s="1">
        <f>[39]cannibal!Q126</f>
        <v>0</v>
      </c>
      <c r="R10" s="1">
        <f>[39]cannibal!R126</f>
        <v>5.3789598886706284E-3</v>
      </c>
      <c r="S10" s="1">
        <f>[39]cannibal!S126</f>
        <v>0</v>
      </c>
      <c r="T10" s="1">
        <f>[39]cannibal!T126</f>
        <v>5.9449155096575465E-3</v>
      </c>
      <c r="U10" s="1">
        <f>[39]cannibal!U126</f>
        <v>0</v>
      </c>
      <c r="V10" s="1">
        <f>[39]cannibal!V126</f>
        <v>5.868983406128076E-3</v>
      </c>
      <c r="W10" s="1">
        <f>[39]cannibal!W126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1985</v>
      </c>
      <c r="B1" s="1" t="s">
        <v>0</v>
      </c>
    </row>
    <row r="2" spans="1:23" x14ac:dyDescent="0.2">
      <c r="A2" t="s">
        <v>1</v>
      </c>
      <c r="B2">
        <f>[3]cannibal!B110</f>
        <v>1</v>
      </c>
      <c r="D2">
        <f>[3]cannibal!D110</f>
        <v>2</v>
      </c>
      <c r="F2">
        <f>[3]cannibal!F110</f>
        <v>3</v>
      </c>
      <c r="H2">
        <f>[3]cannibal!H110</f>
        <v>4</v>
      </c>
      <c r="J2">
        <f>[3]cannibal!J110</f>
        <v>5</v>
      </c>
      <c r="L2">
        <f>[3]cannibal!L110</f>
        <v>6</v>
      </c>
      <c r="N2">
        <f>[3]cannibal!N110</f>
        <v>7</v>
      </c>
      <c r="P2">
        <f>[3]cannibal!P110</f>
        <v>8</v>
      </c>
      <c r="R2">
        <f>[3]cannibal!R110</f>
        <v>9</v>
      </c>
      <c r="T2">
        <f>[3]cannibal!T110</f>
        <v>10</v>
      </c>
      <c r="V2">
        <f>[3]cannibal!V110</f>
        <v>11</v>
      </c>
    </row>
    <row r="3" spans="1:23" x14ac:dyDescent="0.2">
      <c r="A3" t="str">
        <f>[3]cannibal!A111</f>
        <v>Prey age/halfyear</v>
      </c>
      <c r="B3">
        <f>[3]cannibal!B111</f>
        <v>1</v>
      </c>
      <c r="C3">
        <f>[3]cannibal!C111</f>
        <v>2</v>
      </c>
      <c r="D3">
        <f>[3]cannibal!D111</f>
        <v>1</v>
      </c>
      <c r="E3">
        <f>[3]cannibal!E111</f>
        <v>2</v>
      </c>
      <c r="F3">
        <f>[3]cannibal!F111</f>
        <v>1</v>
      </c>
      <c r="G3">
        <f>[3]cannibal!G111</f>
        <v>2</v>
      </c>
      <c r="H3">
        <f>[3]cannibal!H111</f>
        <v>1</v>
      </c>
      <c r="I3">
        <f>[3]cannibal!I111</f>
        <v>2</v>
      </c>
      <c r="J3">
        <f>[3]cannibal!J111</f>
        <v>1</v>
      </c>
      <c r="K3">
        <f>[3]cannibal!K111</f>
        <v>2</v>
      </c>
      <c r="L3">
        <f>[3]cannibal!L111</f>
        <v>1</v>
      </c>
      <c r="M3">
        <f>[3]cannibal!M111</f>
        <v>2</v>
      </c>
      <c r="N3">
        <f>[3]cannibal!N111</f>
        <v>1</v>
      </c>
      <c r="O3">
        <f>[3]cannibal!O111</f>
        <v>2</v>
      </c>
      <c r="P3">
        <f>[3]cannibal!P111</f>
        <v>1</v>
      </c>
      <c r="Q3">
        <f>[3]cannibal!Q111</f>
        <v>2</v>
      </c>
      <c r="R3">
        <f>[3]cannibal!R111</f>
        <v>1</v>
      </c>
      <c r="S3">
        <f>[3]cannibal!S111</f>
        <v>2</v>
      </c>
      <c r="T3">
        <f>[3]cannibal!T111</f>
        <v>1</v>
      </c>
      <c r="U3">
        <f>[3]cannibal!U111</f>
        <v>2</v>
      </c>
      <c r="V3">
        <f>[3]cannibal!V111</f>
        <v>1</v>
      </c>
      <c r="W3">
        <f>[3]cannibal!W111</f>
        <v>2</v>
      </c>
    </row>
    <row r="4" spans="1:23" x14ac:dyDescent="0.2">
      <c r="A4">
        <f>[3]cannibal!A120</f>
        <v>0</v>
      </c>
      <c r="B4" s="1">
        <f>[4]cannibal!B120</f>
        <v>0</v>
      </c>
      <c r="C4" s="1">
        <f>[4]cannibal!C120</f>
        <v>1.117444395260287</v>
      </c>
      <c r="D4" s="1">
        <f>[4]cannibal!D120</f>
        <v>0</v>
      </c>
      <c r="E4" s="1">
        <f>[4]cannibal!E120</f>
        <v>0.19598584589240825</v>
      </c>
      <c r="F4" s="1">
        <f>[4]cannibal!F120</f>
        <v>0</v>
      </c>
      <c r="G4" s="1">
        <f>[4]cannibal!G120</f>
        <v>0.31116884839238074</v>
      </c>
      <c r="H4" s="1">
        <f>[4]cannibal!H120</f>
        <v>0</v>
      </c>
      <c r="I4" s="1">
        <f>[4]cannibal!I120</f>
        <v>0.58274299188614309</v>
      </c>
      <c r="J4" s="1">
        <f>[4]cannibal!J120</f>
        <v>0</v>
      </c>
      <c r="K4" s="1">
        <f>[4]cannibal!K120</f>
        <v>0</v>
      </c>
      <c r="L4" s="1">
        <f>[4]cannibal!L120</f>
        <v>0</v>
      </c>
      <c r="M4" s="1">
        <f>[4]cannibal!M120</f>
        <v>0</v>
      </c>
      <c r="N4" s="1">
        <f>[4]cannibal!N120</f>
        <v>0</v>
      </c>
      <c r="O4" s="1">
        <f>[4]cannibal!O120</f>
        <v>0</v>
      </c>
      <c r="P4" s="1">
        <f>[4]cannibal!P120</f>
        <v>0</v>
      </c>
      <c r="Q4" s="1">
        <f>[4]cannibal!Q120</f>
        <v>0</v>
      </c>
      <c r="R4" s="1">
        <f>[4]cannibal!R120</f>
        <v>0</v>
      </c>
      <c r="S4" s="1">
        <f>[4]cannibal!S120</f>
        <v>0</v>
      </c>
      <c r="T4" s="1">
        <f>[4]cannibal!T120</f>
        <v>0</v>
      </c>
      <c r="U4" s="1">
        <f>[4]cannibal!U120</f>
        <v>0</v>
      </c>
      <c r="V4" s="1">
        <f>[4]cannibal!V120</f>
        <v>0</v>
      </c>
      <c r="W4" s="1">
        <f>[4]cannibal!W120</f>
        <v>0</v>
      </c>
    </row>
    <row r="5" spans="1:23" x14ac:dyDescent="0.2">
      <c r="A5">
        <f>[3]cannibal!A121</f>
        <v>1</v>
      </c>
      <c r="B5" s="1">
        <f>[4]cannibal!B121</f>
        <v>0</v>
      </c>
      <c r="C5" s="1">
        <f>[4]cannibal!C121</f>
        <v>0</v>
      </c>
      <c r="D5" s="1">
        <f>[4]cannibal!D121</f>
        <v>0</v>
      </c>
      <c r="E5" s="1">
        <f>[4]cannibal!E121</f>
        <v>1.3400741599480908E-2</v>
      </c>
      <c r="F5" s="1">
        <f>[4]cannibal!F121</f>
        <v>0.18066453640533905</v>
      </c>
      <c r="G5" s="1">
        <f>[4]cannibal!G121</f>
        <v>7.4606277485815636E-2</v>
      </c>
      <c r="H5" s="1">
        <f>[4]cannibal!H121</f>
        <v>5.2330100462427589E-4</v>
      </c>
      <c r="I5" s="1">
        <f>[4]cannibal!I121</f>
        <v>3.9845674658881579E-2</v>
      </c>
      <c r="J5" s="1">
        <f>[4]cannibal!J121</f>
        <v>0</v>
      </c>
      <c r="K5" s="1">
        <f>[4]cannibal!K121</f>
        <v>2.4905244093671941</v>
      </c>
      <c r="L5" s="1">
        <f>[4]cannibal!L121</f>
        <v>0</v>
      </c>
      <c r="M5" s="1">
        <f>[4]cannibal!M121</f>
        <v>0.65147973456573305</v>
      </c>
      <c r="N5" s="1">
        <f>[4]cannibal!N121</f>
        <v>0</v>
      </c>
      <c r="O5" s="1">
        <f>[4]cannibal!O121</f>
        <v>3.4777263545856014</v>
      </c>
      <c r="P5" s="1">
        <f>[4]cannibal!P121</f>
        <v>0</v>
      </c>
      <c r="Q5" s="1">
        <f>[4]cannibal!Q121</f>
        <v>3.6385129731779449</v>
      </c>
      <c r="R5" s="1">
        <f>[4]cannibal!R121</f>
        <v>0</v>
      </c>
      <c r="S5" s="1">
        <f>[4]cannibal!S121</f>
        <v>3.7316301689388398</v>
      </c>
      <c r="T5" s="1">
        <f>[4]cannibal!T121</f>
        <v>0</v>
      </c>
      <c r="U5" s="1">
        <f>[4]cannibal!U121</f>
        <v>4.1680259482738551</v>
      </c>
      <c r="V5" s="1">
        <f>[4]cannibal!V121</f>
        <v>0</v>
      </c>
      <c r="W5" s="1">
        <f>[4]cannibal!W121</f>
        <v>4.2064432940573067</v>
      </c>
    </row>
    <row r="6" spans="1:23" x14ac:dyDescent="0.2">
      <c r="A6">
        <f>[3]cannibal!A122</f>
        <v>2</v>
      </c>
      <c r="B6" s="1">
        <f>[4]cannibal!B122</f>
        <v>0</v>
      </c>
      <c r="C6" s="1">
        <f>[4]cannibal!C122</f>
        <v>0</v>
      </c>
      <c r="D6" s="1">
        <f>[4]cannibal!D122</f>
        <v>0</v>
      </c>
      <c r="E6" s="1">
        <f>[4]cannibal!E122</f>
        <v>0</v>
      </c>
      <c r="F6" s="1">
        <f>[4]cannibal!F122</f>
        <v>0</v>
      </c>
      <c r="G6" s="1">
        <f>[4]cannibal!G122</f>
        <v>0</v>
      </c>
      <c r="H6" s="1">
        <f>[4]cannibal!H122</f>
        <v>3.2183011784392958E-2</v>
      </c>
      <c r="I6" s="1">
        <f>[4]cannibal!I122</f>
        <v>0</v>
      </c>
      <c r="J6" s="1">
        <f>[4]cannibal!J122</f>
        <v>0</v>
      </c>
      <c r="K6" s="1">
        <f>[4]cannibal!K122</f>
        <v>0</v>
      </c>
      <c r="L6" s="1">
        <f>[4]cannibal!L122</f>
        <v>0</v>
      </c>
      <c r="M6" s="1">
        <f>[4]cannibal!M122</f>
        <v>0</v>
      </c>
      <c r="N6" s="1">
        <f>[4]cannibal!N122</f>
        <v>2.6854674449038898</v>
      </c>
      <c r="O6" s="1">
        <f>[4]cannibal!O122</f>
        <v>0.69320174666842327</v>
      </c>
      <c r="P6" s="1">
        <f>[4]cannibal!P122</f>
        <v>2.8966469987479844</v>
      </c>
      <c r="Q6" s="1">
        <f>[4]cannibal!Q122</f>
        <v>0.72525072162648985</v>
      </c>
      <c r="R6" s="1">
        <f>[4]cannibal!R122</f>
        <v>3.0646882158274917</v>
      </c>
      <c r="S6" s="1">
        <f>[4]cannibal!S122</f>
        <v>0.74381141219410907</v>
      </c>
      <c r="T6" s="1">
        <f>[4]cannibal!T122</f>
        <v>3.3344386192087283</v>
      </c>
      <c r="U6" s="1">
        <f>[4]cannibal!U122</f>
        <v>0.83079649544394008</v>
      </c>
      <c r="V6" s="1">
        <f>[4]cannibal!V122</f>
        <v>3.3595018179399965</v>
      </c>
      <c r="W6" s="1">
        <f>[4]cannibal!W122</f>
        <v>0.83845407642765923</v>
      </c>
    </row>
    <row r="7" spans="1:23" x14ac:dyDescent="0.2">
      <c r="A7">
        <f>[3]cannibal!A123</f>
        <v>3</v>
      </c>
      <c r="B7" s="1">
        <f>[4]cannibal!B123</f>
        <v>0</v>
      </c>
      <c r="C7" s="1">
        <f>[4]cannibal!C123</f>
        <v>0</v>
      </c>
      <c r="D7" s="1">
        <f>[4]cannibal!D123</f>
        <v>0</v>
      </c>
      <c r="E7" s="1">
        <f>[4]cannibal!E123</f>
        <v>0</v>
      </c>
      <c r="F7" s="1">
        <f>[4]cannibal!F123</f>
        <v>0</v>
      </c>
      <c r="G7" s="1">
        <f>[4]cannibal!G123</f>
        <v>0</v>
      </c>
      <c r="H7" s="1">
        <f>[4]cannibal!H123</f>
        <v>0</v>
      </c>
      <c r="I7" s="1">
        <f>[4]cannibal!I123</f>
        <v>0</v>
      </c>
      <c r="J7" s="1">
        <f>[4]cannibal!J123</f>
        <v>0</v>
      </c>
      <c r="K7" s="1">
        <f>[4]cannibal!K123</f>
        <v>0</v>
      </c>
      <c r="L7" s="1">
        <f>[4]cannibal!L123</f>
        <v>0</v>
      </c>
      <c r="M7" s="1">
        <f>[4]cannibal!M123</f>
        <v>0</v>
      </c>
      <c r="N7" s="1">
        <f>[4]cannibal!N123</f>
        <v>1.0658411045164623E-2</v>
      </c>
      <c r="O7" s="1">
        <f>[4]cannibal!O123</f>
        <v>0</v>
      </c>
      <c r="P7" s="1">
        <f>[4]cannibal!P123</f>
        <v>1.1496566239887297E-2</v>
      </c>
      <c r="Q7" s="1">
        <f>[4]cannibal!Q123</f>
        <v>0</v>
      </c>
      <c r="R7" s="1">
        <f>[4]cannibal!R123</f>
        <v>1.2163508737202594E-2</v>
      </c>
      <c r="S7" s="1">
        <f>[4]cannibal!S123</f>
        <v>0</v>
      </c>
      <c r="T7" s="1">
        <f>[4]cannibal!T123</f>
        <v>1.3234127070071303E-2</v>
      </c>
      <c r="U7" s="1">
        <f>[4]cannibal!U123</f>
        <v>0</v>
      </c>
      <c r="V7" s="1">
        <f>[4]cannibal!V123</f>
        <v>1.3333600952985592E-2</v>
      </c>
      <c r="W7" s="1">
        <f>[4]cannibal!W123</f>
        <v>0</v>
      </c>
    </row>
    <row r="8" spans="1:23" x14ac:dyDescent="0.2">
      <c r="A8">
        <f>[3]cannibal!A124</f>
        <v>4</v>
      </c>
      <c r="B8" s="1">
        <f>[4]cannibal!B124</f>
        <v>0</v>
      </c>
      <c r="C8" s="1">
        <f>[4]cannibal!C124</f>
        <v>0</v>
      </c>
      <c r="D8" s="1">
        <f>[4]cannibal!D124</f>
        <v>0</v>
      </c>
      <c r="E8" s="1">
        <f>[4]cannibal!E124</f>
        <v>0</v>
      </c>
      <c r="F8" s="1">
        <f>[4]cannibal!F124</f>
        <v>0</v>
      </c>
      <c r="G8" s="1">
        <f>[4]cannibal!G124</f>
        <v>0</v>
      </c>
      <c r="H8" s="1">
        <f>[4]cannibal!H124</f>
        <v>0</v>
      </c>
      <c r="I8" s="1">
        <f>[4]cannibal!I124</f>
        <v>0</v>
      </c>
      <c r="J8" s="1">
        <f>[4]cannibal!J124</f>
        <v>0</v>
      </c>
      <c r="K8" s="1">
        <f>[4]cannibal!K124</f>
        <v>0</v>
      </c>
      <c r="L8" s="1">
        <f>[4]cannibal!L124</f>
        <v>0</v>
      </c>
      <c r="M8" s="1">
        <f>[4]cannibal!M124</f>
        <v>0</v>
      </c>
      <c r="N8" s="1">
        <f>[4]cannibal!N124</f>
        <v>0</v>
      </c>
      <c r="O8" s="1">
        <f>[4]cannibal!O124</f>
        <v>0</v>
      </c>
      <c r="P8" s="1">
        <f>[4]cannibal!P124</f>
        <v>0</v>
      </c>
      <c r="Q8" s="1">
        <f>[4]cannibal!Q124</f>
        <v>0</v>
      </c>
      <c r="R8" s="1">
        <f>[4]cannibal!R124</f>
        <v>0</v>
      </c>
      <c r="S8" s="1">
        <f>[4]cannibal!S124</f>
        <v>0</v>
      </c>
      <c r="T8" s="1">
        <f>[4]cannibal!T124</f>
        <v>0</v>
      </c>
      <c r="U8" s="1">
        <f>[4]cannibal!U124</f>
        <v>0</v>
      </c>
      <c r="V8" s="1">
        <f>[4]cannibal!V124</f>
        <v>0</v>
      </c>
      <c r="W8" s="1">
        <f>[4]cannibal!W124</f>
        <v>0</v>
      </c>
    </row>
    <row r="9" spans="1:23" x14ac:dyDescent="0.2">
      <c r="A9">
        <f>[3]cannibal!A125</f>
        <v>5</v>
      </c>
      <c r="B9" s="1">
        <f>[4]cannibal!B125</f>
        <v>0</v>
      </c>
      <c r="C9" s="1">
        <f>[4]cannibal!C125</f>
        <v>0</v>
      </c>
      <c r="D9" s="1">
        <f>[4]cannibal!D125</f>
        <v>0</v>
      </c>
      <c r="E9" s="1">
        <f>[4]cannibal!E125</f>
        <v>0</v>
      </c>
      <c r="F9" s="1">
        <f>[4]cannibal!F125</f>
        <v>0</v>
      </c>
      <c r="G9" s="1">
        <f>[4]cannibal!G125</f>
        <v>0</v>
      </c>
      <c r="H9" s="1">
        <f>[4]cannibal!H125</f>
        <v>0</v>
      </c>
      <c r="I9" s="1">
        <f>[4]cannibal!I125</f>
        <v>0</v>
      </c>
      <c r="J9" s="1">
        <f>[4]cannibal!J125</f>
        <v>0</v>
      </c>
      <c r="K9" s="1">
        <f>[4]cannibal!K125</f>
        <v>0</v>
      </c>
      <c r="L9" s="1">
        <f>[4]cannibal!L125</f>
        <v>0</v>
      </c>
      <c r="M9" s="1">
        <f>[4]cannibal!M125</f>
        <v>0</v>
      </c>
      <c r="N9" s="1">
        <f>[4]cannibal!N125</f>
        <v>0</v>
      </c>
      <c r="O9" s="1">
        <f>[4]cannibal!O125</f>
        <v>0</v>
      </c>
      <c r="P9" s="1">
        <f>[4]cannibal!P125</f>
        <v>0</v>
      </c>
      <c r="Q9" s="1">
        <f>[4]cannibal!Q125</f>
        <v>0</v>
      </c>
      <c r="R9" s="1">
        <f>[4]cannibal!R125</f>
        <v>0</v>
      </c>
      <c r="S9" s="1">
        <f>[4]cannibal!S125</f>
        <v>0</v>
      </c>
      <c r="T9" s="1">
        <f>[4]cannibal!T125</f>
        <v>0</v>
      </c>
      <c r="U9" s="1">
        <f>[4]cannibal!U125</f>
        <v>0</v>
      </c>
      <c r="V9" s="1">
        <f>[4]cannibal!V125</f>
        <v>0</v>
      </c>
      <c r="W9" s="1">
        <f>[4]cannibal!W125</f>
        <v>0</v>
      </c>
    </row>
    <row r="10" spans="1:23" x14ac:dyDescent="0.2">
      <c r="A10">
        <f>[3]cannibal!A126</f>
        <v>6</v>
      </c>
      <c r="B10" s="1">
        <f>[4]cannibal!B126</f>
        <v>0</v>
      </c>
      <c r="C10" s="1">
        <f>[4]cannibal!C126</f>
        <v>0</v>
      </c>
      <c r="D10" s="1">
        <f>[4]cannibal!D126</f>
        <v>0</v>
      </c>
      <c r="E10" s="1">
        <f>[4]cannibal!E126</f>
        <v>0</v>
      </c>
      <c r="F10" s="1">
        <f>[4]cannibal!F126</f>
        <v>0</v>
      </c>
      <c r="G10" s="1">
        <f>[4]cannibal!G126</f>
        <v>0</v>
      </c>
      <c r="H10" s="1">
        <f>[4]cannibal!H126</f>
        <v>0</v>
      </c>
      <c r="I10" s="1">
        <f>[4]cannibal!I126</f>
        <v>0</v>
      </c>
      <c r="J10" s="1">
        <f>[4]cannibal!J126</f>
        <v>0</v>
      </c>
      <c r="K10" s="1">
        <f>[4]cannibal!K126</f>
        <v>0</v>
      </c>
      <c r="L10" s="1">
        <f>[4]cannibal!L126</f>
        <v>0</v>
      </c>
      <c r="M10" s="1">
        <f>[4]cannibal!M126</f>
        <v>0</v>
      </c>
      <c r="N10" s="1">
        <f>[4]cannibal!N126</f>
        <v>0</v>
      </c>
      <c r="O10" s="1">
        <f>[4]cannibal!O126</f>
        <v>0</v>
      </c>
      <c r="P10" s="1">
        <f>[4]cannibal!P126</f>
        <v>0</v>
      </c>
      <c r="Q10" s="1">
        <f>[4]cannibal!Q126</f>
        <v>0</v>
      </c>
      <c r="R10" s="1">
        <f>[4]cannibal!R126</f>
        <v>0</v>
      </c>
      <c r="S10" s="1">
        <f>[4]cannibal!S126</f>
        <v>0</v>
      </c>
      <c r="T10" s="1">
        <f>[4]cannibal!T126</f>
        <v>0</v>
      </c>
      <c r="U10" s="1">
        <f>[4]cannibal!U126</f>
        <v>0</v>
      </c>
      <c r="V10" s="1">
        <f>[4]cannibal!V126</f>
        <v>0</v>
      </c>
      <c r="W10" s="1">
        <f>[4]cannibal!W126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W10"/>
  <sheetViews>
    <sheetView workbookViewId="0">
      <selection activeCell="B2" sqref="B2"/>
    </sheetView>
  </sheetViews>
  <sheetFormatPr defaultColWidth="9.140625" defaultRowHeight="12.75" x14ac:dyDescent="0.2"/>
  <cols>
    <col min="19" max="19" width="9.7109375" customWidth="1"/>
    <col min="21" max="21" width="10.5703125" customWidth="1"/>
    <col min="23" max="23" width="10.140625" customWidth="1"/>
  </cols>
  <sheetData>
    <row r="1" spans="1:23" x14ac:dyDescent="0.2">
      <c r="A1">
        <v>2003</v>
      </c>
      <c r="B1" s="1" t="s">
        <v>0</v>
      </c>
    </row>
    <row r="2" spans="1:23" x14ac:dyDescent="0.2">
      <c r="A2" t="s">
        <v>1</v>
      </c>
      <c r="B2">
        <f>[40]cannibal!B110</f>
        <v>1</v>
      </c>
      <c r="D2">
        <f>[40]cannibal!D110</f>
        <v>2</v>
      </c>
      <c r="F2">
        <f>[40]cannibal!F110</f>
        <v>3</v>
      </c>
      <c r="H2">
        <f>[40]cannibal!H110</f>
        <v>4</v>
      </c>
      <c r="J2">
        <f>[40]cannibal!J110</f>
        <v>5</v>
      </c>
      <c r="L2">
        <f>[40]cannibal!L110</f>
        <v>6</v>
      </c>
      <c r="N2">
        <f>[40]cannibal!N110</f>
        <v>7</v>
      </c>
      <c r="P2">
        <f>[40]cannibal!P110</f>
        <v>8</v>
      </c>
      <c r="R2">
        <f>[40]cannibal!R110</f>
        <v>9</v>
      </c>
      <c r="T2">
        <f>[40]cannibal!T110</f>
        <v>10</v>
      </c>
      <c r="V2">
        <f>[40]cannibal!V110</f>
        <v>11</v>
      </c>
    </row>
    <row r="3" spans="1:23" x14ac:dyDescent="0.2">
      <c r="A3" t="str">
        <f>[40]cannibal!A111</f>
        <v>Prey age/halfyear</v>
      </c>
      <c r="B3">
        <f>[40]cannibal!B111</f>
        <v>1</v>
      </c>
      <c r="C3">
        <f>[40]cannibal!C111</f>
        <v>2</v>
      </c>
      <c r="D3">
        <f>[40]cannibal!D111</f>
        <v>1</v>
      </c>
      <c r="E3">
        <f>[40]cannibal!E111</f>
        <v>2</v>
      </c>
      <c r="F3">
        <f>[40]cannibal!F111</f>
        <v>1</v>
      </c>
      <c r="G3">
        <f>[40]cannibal!G111</f>
        <v>2</v>
      </c>
      <c r="H3">
        <f>[40]cannibal!H111</f>
        <v>1</v>
      </c>
      <c r="I3">
        <f>[40]cannibal!I111</f>
        <v>2</v>
      </c>
      <c r="J3">
        <f>[40]cannibal!J111</f>
        <v>1</v>
      </c>
      <c r="K3">
        <f>[40]cannibal!K111</f>
        <v>2</v>
      </c>
      <c r="L3">
        <f>[40]cannibal!L111</f>
        <v>1</v>
      </c>
      <c r="M3">
        <f>[40]cannibal!M111</f>
        <v>2</v>
      </c>
      <c r="N3">
        <f>[40]cannibal!N111</f>
        <v>1</v>
      </c>
      <c r="O3">
        <f>[40]cannibal!O111</f>
        <v>2</v>
      </c>
      <c r="P3">
        <f>[40]cannibal!P111</f>
        <v>1</v>
      </c>
      <c r="Q3">
        <f>[40]cannibal!Q111</f>
        <v>2</v>
      </c>
      <c r="R3">
        <f>[40]cannibal!R111</f>
        <v>1</v>
      </c>
      <c r="S3">
        <f>[40]cannibal!S111</f>
        <v>2</v>
      </c>
      <c r="T3">
        <f>[40]cannibal!T111</f>
        <v>1</v>
      </c>
      <c r="U3">
        <f>[40]cannibal!U111</f>
        <v>2</v>
      </c>
      <c r="V3">
        <f>[40]cannibal!V111</f>
        <v>1</v>
      </c>
      <c r="W3">
        <f>[40]cannibal!W111</f>
        <v>2</v>
      </c>
    </row>
    <row r="4" spans="1:23" x14ac:dyDescent="0.2">
      <c r="A4">
        <f>[40]cannibal!A120</f>
        <v>0</v>
      </c>
      <c r="B4" s="1">
        <f>[41]cannibal!B120</f>
        <v>0</v>
      </c>
      <c r="C4" s="1">
        <f>[41]cannibal!C120</f>
        <v>0</v>
      </c>
      <c r="D4" s="1">
        <f>[41]cannibal!D120</f>
        <v>0</v>
      </c>
      <c r="E4" s="1">
        <f>[41]cannibal!E120</f>
        <v>3.2617248611114658</v>
      </c>
      <c r="F4" s="1">
        <f>[41]cannibal!F120</f>
        <v>0</v>
      </c>
      <c r="G4" s="1">
        <f>[41]cannibal!G120</f>
        <v>2.9268214825192014</v>
      </c>
      <c r="H4" s="1">
        <f>[41]cannibal!H120</f>
        <v>0</v>
      </c>
      <c r="I4" s="1">
        <f>[41]cannibal!I120</f>
        <v>0.15132300458366774</v>
      </c>
      <c r="J4" s="1">
        <f>[41]cannibal!J120</f>
        <v>0</v>
      </c>
      <c r="K4" s="1">
        <f>[41]cannibal!K120</f>
        <v>6.0288319739728475</v>
      </c>
      <c r="L4" s="1">
        <f>[41]cannibal!L120</f>
        <v>0</v>
      </c>
      <c r="M4" s="1">
        <f>[41]cannibal!M120</f>
        <v>2.8280632429346735</v>
      </c>
      <c r="N4" s="1">
        <f>[41]cannibal!N120</f>
        <v>0</v>
      </c>
      <c r="O4" s="1">
        <f>[41]cannibal!O120</f>
        <v>17.308775447241363</v>
      </c>
      <c r="P4" s="1">
        <f>[41]cannibal!P120</f>
        <v>0</v>
      </c>
      <c r="Q4" s="1">
        <f>[41]cannibal!Q120</f>
        <v>4.6145217973092496</v>
      </c>
      <c r="R4" s="1">
        <f>[41]cannibal!R120</f>
        <v>0</v>
      </c>
      <c r="S4" s="1">
        <f>[41]cannibal!S120</f>
        <v>53.463978545675204</v>
      </c>
      <c r="T4" s="1">
        <f>[41]cannibal!T120</f>
        <v>0</v>
      </c>
      <c r="U4" s="1">
        <f>[41]cannibal!U120</f>
        <v>55.707043655458776</v>
      </c>
      <c r="V4" s="1">
        <f>[41]cannibal!V120</f>
        <v>0</v>
      </c>
      <c r="W4" s="1">
        <f>[41]cannibal!W120</f>
        <v>58.76253112457929</v>
      </c>
    </row>
    <row r="5" spans="1:23" x14ac:dyDescent="0.2">
      <c r="A5">
        <f>[40]cannibal!A121</f>
        <v>1</v>
      </c>
      <c r="B5" s="1">
        <f>[41]cannibal!B121</f>
        <v>0</v>
      </c>
      <c r="C5" s="1">
        <f>[41]cannibal!C121</f>
        <v>0</v>
      </c>
      <c r="D5" s="1">
        <f>[41]cannibal!D121</f>
        <v>0</v>
      </c>
      <c r="E5" s="1">
        <f>[41]cannibal!E121</f>
        <v>0</v>
      </c>
      <c r="F5" s="1">
        <f>[41]cannibal!F121</f>
        <v>0.38319331968437503</v>
      </c>
      <c r="G5" s="1">
        <f>[41]cannibal!G121</f>
        <v>0.48798989715856367</v>
      </c>
      <c r="H5" s="1">
        <f>[41]cannibal!H121</f>
        <v>1.1818927003538513</v>
      </c>
      <c r="I5" s="1">
        <f>[41]cannibal!I121</f>
        <v>1.5421338473395876</v>
      </c>
      <c r="J5" s="1">
        <f>[41]cannibal!J121</f>
        <v>1.4026675008140306</v>
      </c>
      <c r="K5" s="1">
        <f>[41]cannibal!K121</f>
        <v>0.89284099369233594</v>
      </c>
      <c r="L5" s="1">
        <f>[41]cannibal!L121</f>
        <v>1.6628272567038032</v>
      </c>
      <c r="M5" s="1">
        <f>[41]cannibal!M121</f>
        <v>1.0022979909156129</v>
      </c>
      <c r="N5" s="1">
        <f>[41]cannibal!N121</f>
        <v>3.4107823592686151</v>
      </c>
      <c r="O5" s="1">
        <f>[41]cannibal!O121</f>
        <v>6.0594651753366264</v>
      </c>
      <c r="P5" s="1">
        <f>[41]cannibal!P121</f>
        <v>21.456467198897933</v>
      </c>
      <c r="Q5" s="1">
        <f>[41]cannibal!Q121</f>
        <v>47.938849766932705</v>
      </c>
      <c r="R5" s="1">
        <f>[41]cannibal!R121</f>
        <v>17.445555707770787</v>
      </c>
      <c r="S5" s="1">
        <f>[41]cannibal!S121</f>
        <v>118.11674944689369</v>
      </c>
      <c r="T5" s="1">
        <f>[41]cannibal!T121</f>
        <v>18.474654658257514</v>
      </c>
      <c r="U5" s="1">
        <f>[41]cannibal!U121</f>
        <v>123.07230207826078</v>
      </c>
      <c r="V5" s="1">
        <f>[41]cannibal!V121</f>
        <v>20.705873847133532</v>
      </c>
      <c r="W5" s="1">
        <f>[41]cannibal!W121</f>
        <v>129.82272091437312</v>
      </c>
    </row>
    <row r="6" spans="1:23" x14ac:dyDescent="0.2">
      <c r="A6">
        <f>[40]cannibal!A122</f>
        <v>2</v>
      </c>
      <c r="B6" s="1">
        <f>[41]cannibal!B122</f>
        <v>0</v>
      </c>
      <c r="C6" s="1">
        <f>[41]cannibal!C122</f>
        <v>0</v>
      </c>
      <c r="D6" s="1">
        <f>[41]cannibal!D122</f>
        <v>0</v>
      </c>
      <c r="E6" s="1">
        <f>[41]cannibal!E122</f>
        <v>0</v>
      </c>
      <c r="F6" s="1">
        <f>[41]cannibal!F122</f>
        <v>0</v>
      </c>
      <c r="G6" s="1">
        <f>[41]cannibal!G122</f>
        <v>0</v>
      </c>
      <c r="H6" s="1">
        <f>[41]cannibal!H122</f>
        <v>4.2757141742746169E-2</v>
      </c>
      <c r="I6" s="1">
        <f>[41]cannibal!I122</f>
        <v>0</v>
      </c>
      <c r="J6" s="1">
        <f>[41]cannibal!J122</f>
        <v>0.15452357615394577</v>
      </c>
      <c r="K6" s="1">
        <f>[41]cannibal!K122</f>
        <v>9.1558449254742977E-3</v>
      </c>
      <c r="L6" s="1">
        <f>[41]cannibal!L122</f>
        <v>6.1964586232570874E-2</v>
      </c>
      <c r="M6" s="1">
        <f>[41]cannibal!M122</f>
        <v>0.25614169668444775</v>
      </c>
      <c r="N6" s="1">
        <f>[41]cannibal!N122</f>
        <v>5.0982932677270026E-2</v>
      </c>
      <c r="O6" s="1">
        <f>[41]cannibal!O122</f>
        <v>0.12537814225456387</v>
      </c>
      <c r="P6" s="1">
        <f>[41]cannibal!P122</f>
        <v>2.480322611937302E-2</v>
      </c>
      <c r="Q6" s="1">
        <f>[41]cannibal!Q122</f>
        <v>1.8875097308648208E-2</v>
      </c>
      <c r="R6" s="1">
        <f>[41]cannibal!R122</f>
        <v>0</v>
      </c>
      <c r="S6" s="1">
        <f>[41]cannibal!S122</f>
        <v>0.49461400483296997</v>
      </c>
      <c r="T6" s="1">
        <f>[41]cannibal!T122</f>
        <v>0</v>
      </c>
      <c r="U6" s="1">
        <f>[41]cannibal!U122</f>
        <v>0.51536538636555318</v>
      </c>
      <c r="V6" s="1">
        <f>[41]cannibal!V122</f>
        <v>0</v>
      </c>
      <c r="W6" s="1">
        <f>[41]cannibal!W122</f>
        <v>0.54363277190117221</v>
      </c>
    </row>
    <row r="7" spans="1:23" x14ac:dyDescent="0.2">
      <c r="A7">
        <f>[40]cannibal!A123</f>
        <v>3</v>
      </c>
      <c r="B7" s="1">
        <f>[41]cannibal!B123</f>
        <v>0</v>
      </c>
      <c r="C7" s="1">
        <f>[41]cannibal!C123</f>
        <v>0</v>
      </c>
      <c r="D7" s="1">
        <f>[41]cannibal!D123</f>
        <v>0</v>
      </c>
      <c r="E7" s="1">
        <f>[41]cannibal!E123</f>
        <v>0</v>
      </c>
      <c r="F7" s="1">
        <f>[41]cannibal!F123</f>
        <v>0</v>
      </c>
      <c r="G7" s="1">
        <f>[41]cannibal!G123</f>
        <v>0</v>
      </c>
      <c r="H7" s="1">
        <f>[41]cannibal!H123</f>
        <v>2.3138285138054633E-4</v>
      </c>
      <c r="I7" s="1">
        <f>[41]cannibal!I123</f>
        <v>0</v>
      </c>
      <c r="J7" s="1">
        <f>[41]cannibal!J123</f>
        <v>8.3621365223938819E-4</v>
      </c>
      <c r="K7" s="1">
        <f>[41]cannibal!K123</f>
        <v>0</v>
      </c>
      <c r="L7" s="1">
        <f>[41]cannibal!L123</f>
        <v>3.353250957084939E-4</v>
      </c>
      <c r="M7" s="1">
        <f>[41]cannibal!M123</f>
        <v>0.14090422387184284</v>
      </c>
      <c r="N7" s="1">
        <f>[41]cannibal!N123</f>
        <v>2.7589721515027324E-4</v>
      </c>
      <c r="O7" s="1">
        <f>[41]cannibal!O123</f>
        <v>0</v>
      </c>
      <c r="P7" s="1">
        <f>[41]cannibal!P123</f>
        <v>1.3422415411831434E-4</v>
      </c>
      <c r="Q7" s="1">
        <f>[41]cannibal!Q123</f>
        <v>0</v>
      </c>
      <c r="R7" s="1">
        <f>[41]cannibal!R123</f>
        <v>0</v>
      </c>
      <c r="S7" s="1">
        <f>[41]cannibal!S123</f>
        <v>0.95552324152953749</v>
      </c>
      <c r="T7" s="1">
        <f>[41]cannibal!T123</f>
        <v>0</v>
      </c>
      <c r="U7" s="1">
        <f>[41]cannibal!U123</f>
        <v>0.99561193120367253</v>
      </c>
      <c r="V7" s="1">
        <f>[41]cannibal!V123</f>
        <v>0</v>
      </c>
      <c r="W7" s="1">
        <f>[41]cannibal!W123</f>
        <v>1.0502204614770541</v>
      </c>
    </row>
    <row r="8" spans="1:23" x14ac:dyDescent="0.2">
      <c r="A8">
        <f>[40]cannibal!A124</f>
        <v>4</v>
      </c>
      <c r="B8" s="1">
        <f>[41]cannibal!B124</f>
        <v>0</v>
      </c>
      <c r="C8" s="1">
        <f>[41]cannibal!C124</f>
        <v>0</v>
      </c>
      <c r="D8" s="1">
        <f>[41]cannibal!D124</f>
        <v>0</v>
      </c>
      <c r="E8" s="1">
        <f>[41]cannibal!E124</f>
        <v>0</v>
      </c>
      <c r="F8" s="1">
        <f>[41]cannibal!F124</f>
        <v>0</v>
      </c>
      <c r="G8" s="1">
        <f>[41]cannibal!G124</f>
        <v>0</v>
      </c>
      <c r="H8" s="1">
        <f>[41]cannibal!H124</f>
        <v>0</v>
      </c>
      <c r="I8" s="1">
        <f>[41]cannibal!I124</f>
        <v>0</v>
      </c>
      <c r="J8" s="1">
        <f>[41]cannibal!J124</f>
        <v>0</v>
      </c>
      <c r="K8" s="1">
        <f>[41]cannibal!K124</f>
        <v>0</v>
      </c>
      <c r="L8" s="1">
        <f>[41]cannibal!L124</f>
        <v>0</v>
      </c>
      <c r="M8" s="1">
        <f>[41]cannibal!M124</f>
        <v>0</v>
      </c>
      <c r="N8" s="1">
        <f>[41]cannibal!N124</f>
        <v>0</v>
      </c>
      <c r="O8" s="1">
        <f>[41]cannibal!O124</f>
        <v>0</v>
      </c>
      <c r="P8" s="1">
        <f>[41]cannibal!P124</f>
        <v>0</v>
      </c>
      <c r="Q8" s="1">
        <f>[41]cannibal!Q124</f>
        <v>0</v>
      </c>
      <c r="R8" s="1">
        <f>[41]cannibal!R124</f>
        <v>0</v>
      </c>
      <c r="S8" s="1">
        <f>[41]cannibal!S124</f>
        <v>0</v>
      </c>
      <c r="T8" s="1">
        <f>[41]cannibal!T124</f>
        <v>0</v>
      </c>
      <c r="U8" s="1">
        <f>[41]cannibal!U124</f>
        <v>0</v>
      </c>
      <c r="V8" s="1">
        <f>[41]cannibal!V124</f>
        <v>0</v>
      </c>
      <c r="W8" s="1">
        <f>[41]cannibal!W124</f>
        <v>0</v>
      </c>
    </row>
    <row r="9" spans="1:23" x14ac:dyDescent="0.2">
      <c r="A9">
        <f>[40]cannibal!A125</f>
        <v>5</v>
      </c>
      <c r="B9" s="1">
        <f>[41]cannibal!B125</f>
        <v>0</v>
      </c>
      <c r="C9" s="1">
        <f>[41]cannibal!C125</f>
        <v>0</v>
      </c>
      <c r="D9" s="1">
        <f>[41]cannibal!D125</f>
        <v>0</v>
      </c>
      <c r="E9" s="1">
        <f>[41]cannibal!E125</f>
        <v>0</v>
      </c>
      <c r="F9" s="1">
        <f>[41]cannibal!F125</f>
        <v>0</v>
      </c>
      <c r="G9" s="1">
        <f>[41]cannibal!G125</f>
        <v>0</v>
      </c>
      <c r="H9" s="1">
        <f>[41]cannibal!H125</f>
        <v>0</v>
      </c>
      <c r="I9" s="1">
        <f>[41]cannibal!I125</f>
        <v>0</v>
      </c>
      <c r="J9" s="1">
        <f>[41]cannibal!J125</f>
        <v>0</v>
      </c>
      <c r="K9" s="1">
        <f>[41]cannibal!K125</f>
        <v>0</v>
      </c>
      <c r="L9" s="1">
        <f>[41]cannibal!L125</f>
        <v>0</v>
      </c>
      <c r="M9" s="1">
        <f>[41]cannibal!M125</f>
        <v>0</v>
      </c>
      <c r="N9" s="1">
        <f>[41]cannibal!N125</f>
        <v>0</v>
      </c>
      <c r="O9" s="1">
        <f>[41]cannibal!O125</f>
        <v>0</v>
      </c>
      <c r="P9" s="1">
        <f>[41]cannibal!P125</f>
        <v>0</v>
      </c>
      <c r="Q9" s="1">
        <f>[41]cannibal!Q125</f>
        <v>0</v>
      </c>
      <c r="R9" s="1">
        <f>[41]cannibal!R125</f>
        <v>0</v>
      </c>
      <c r="S9" s="1">
        <f>[41]cannibal!S125</f>
        <v>0</v>
      </c>
      <c r="T9" s="1">
        <f>[41]cannibal!T125</f>
        <v>0</v>
      </c>
      <c r="U9" s="1">
        <f>[41]cannibal!U125</f>
        <v>0</v>
      </c>
      <c r="V9" s="1">
        <f>[41]cannibal!V125</f>
        <v>0</v>
      </c>
      <c r="W9" s="1">
        <f>[41]cannibal!W125</f>
        <v>0</v>
      </c>
    </row>
    <row r="10" spans="1:23" x14ac:dyDescent="0.2">
      <c r="A10">
        <f>[40]cannibal!A126</f>
        <v>6</v>
      </c>
      <c r="B10" s="1">
        <f>[41]cannibal!B126</f>
        <v>0</v>
      </c>
      <c r="C10" s="1">
        <f>[41]cannibal!C126</f>
        <v>0</v>
      </c>
      <c r="D10" s="1">
        <f>[41]cannibal!D126</f>
        <v>0</v>
      </c>
      <c r="E10" s="1">
        <f>[41]cannibal!E126</f>
        <v>0</v>
      </c>
      <c r="F10" s="1">
        <f>[41]cannibal!F126</f>
        <v>0</v>
      </c>
      <c r="G10" s="1">
        <f>[41]cannibal!G126</f>
        <v>0</v>
      </c>
      <c r="H10" s="1">
        <f>[41]cannibal!H126</f>
        <v>0</v>
      </c>
      <c r="I10" s="1">
        <f>[41]cannibal!I126</f>
        <v>0</v>
      </c>
      <c r="J10" s="1">
        <f>[41]cannibal!J126</f>
        <v>0</v>
      </c>
      <c r="K10" s="1">
        <f>[41]cannibal!K126</f>
        <v>0</v>
      </c>
      <c r="L10" s="1">
        <f>[41]cannibal!L126</f>
        <v>0</v>
      </c>
      <c r="M10" s="1">
        <f>[41]cannibal!M126</f>
        <v>0</v>
      </c>
      <c r="N10" s="1">
        <f>[41]cannibal!N126</f>
        <v>0</v>
      </c>
      <c r="O10" s="1">
        <f>[41]cannibal!O126</f>
        <v>0</v>
      </c>
      <c r="P10" s="1">
        <f>[41]cannibal!P126</f>
        <v>0</v>
      </c>
      <c r="Q10" s="1">
        <f>[41]cannibal!Q126</f>
        <v>0</v>
      </c>
      <c r="R10" s="1">
        <f>[41]cannibal!R126</f>
        <v>0</v>
      </c>
      <c r="S10" s="1">
        <f>[41]cannibal!S126</f>
        <v>0</v>
      </c>
      <c r="T10" s="1">
        <f>[41]cannibal!T126</f>
        <v>0</v>
      </c>
      <c r="U10" s="1">
        <f>[41]cannibal!U126</f>
        <v>0</v>
      </c>
      <c r="V10" s="1">
        <f>[41]cannibal!V126</f>
        <v>0</v>
      </c>
      <c r="W10" s="1">
        <f>[41]cannibal!W126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W10"/>
  <sheetViews>
    <sheetView workbookViewId="0">
      <selection activeCell="A12" sqref="A12"/>
    </sheetView>
  </sheetViews>
  <sheetFormatPr defaultColWidth="9.140625" defaultRowHeight="12.75" x14ac:dyDescent="0.2"/>
  <sheetData>
    <row r="1" spans="1:23" x14ac:dyDescent="0.2">
      <c r="A1">
        <v>2004</v>
      </c>
      <c r="B1" s="1" t="s">
        <v>0</v>
      </c>
    </row>
    <row r="2" spans="1:23" x14ac:dyDescent="0.2">
      <c r="A2" t="s">
        <v>1</v>
      </c>
      <c r="B2">
        <f>[42]cannibal!B110</f>
        <v>1</v>
      </c>
      <c r="D2">
        <f>[42]cannibal!D110</f>
        <v>2</v>
      </c>
      <c r="F2">
        <f>[42]cannibal!F110</f>
        <v>3</v>
      </c>
      <c r="H2">
        <f>[42]cannibal!H110</f>
        <v>4</v>
      </c>
      <c r="J2">
        <f>[42]cannibal!J110</f>
        <v>5</v>
      </c>
      <c r="L2">
        <f>[42]cannibal!L110</f>
        <v>6</v>
      </c>
      <c r="N2">
        <f>[42]cannibal!N110</f>
        <v>7</v>
      </c>
      <c r="P2">
        <f>[42]cannibal!P110</f>
        <v>8</v>
      </c>
      <c r="R2">
        <f>[42]cannibal!R110</f>
        <v>9</v>
      </c>
      <c r="T2">
        <f>[42]cannibal!T110</f>
        <v>10</v>
      </c>
      <c r="V2">
        <f>[42]cannibal!V110</f>
        <v>11</v>
      </c>
    </row>
    <row r="3" spans="1:23" x14ac:dyDescent="0.2">
      <c r="A3" t="str">
        <f>[43]cannibal!A111</f>
        <v>Prey age/halfyear</v>
      </c>
      <c r="B3">
        <f>[42]cannibal!B111</f>
        <v>1</v>
      </c>
      <c r="C3">
        <f>[42]cannibal!C111</f>
        <v>2</v>
      </c>
      <c r="D3">
        <f>[42]cannibal!D111</f>
        <v>1</v>
      </c>
      <c r="E3">
        <f>[42]cannibal!E111</f>
        <v>2</v>
      </c>
      <c r="F3">
        <f>[42]cannibal!F111</f>
        <v>1</v>
      </c>
      <c r="G3">
        <f>[42]cannibal!G111</f>
        <v>2</v>
      </c>
      <c r="H3">
        <f>[42]cannibal!H111</f>
        <v>1</v>
      </c>
      <c r="I3">
        <f>[42]cannibal!I111</f>
        <v>2</v>
      </c>
      <c r="J3">
        <f>[42]cannibal!J111</f>
        <v>1</v>
      </c>
      <c r="K3">
        <f>[42]cannibal!K111</f>
        <v>2</v>
      </c>
      <c r="L3">
        <f>[42]cannibal!L111</f>
        <v>1</v>
      </c>
      <c r="M3">
        <f>[42]cannibal!M111</f>
        <v>2</v>
      </c>
      <c r="N3">
        <f>[42]cannibal!N111</f>
        <v>1</v>
      </c>
      <c r="O3">
        <f>[42]cannibal!O111</f>
        <v>2</v>
      </c>
      <c r="P3">
        <f>[42]cannibal!P111</f>
        <v>1</v>
      </c>
      <c r="Q3">
        <f>[42]cannibal!Q111</f>
        <v>2</v>
      </c>
      <c r="R3">
        <f>[42]cannibal!R111</f>
        <v>1</v>
      </c>
      <c r="S3">
        <f>[42]cannibal!S111</f>
        <v>2</v>
      </c>
      <c r="T3">
        <f>[42]cannibal!T111</f>
        <v>1</v>
      </c>
      <c r="U3">
        <f>[42]cannibal!U111</f>
        <v>2</v>
      </c>
      <c r="V3">
        <f>[42]cannibal!V111</f>
        <v>1</v>
      </c>
      <c r="W3">
        <f>[42]cannibal!W111</f>
        <v>2</v>
      </c>
    </row>
    <row r="4" spans="1:23" x14ac:dyDescent="0.2">
      <c r="A4">
        <f>[42]cannibal!A120</f>
        <v>0</v>
      </c>
      <c r="B4" s="1">
        <f>[42]cannibal!B120</f>
        <v>0</v>
      </c>
      <c r="C4" s="1">
        <f>[44]cannibal!C120</f>
        <v>6.0871079098991178E-2</v>
      </c>
      <c r="D4" s="1">
        <f>[44]cannibal!D120</f>
        <v>0</v>
      </c>
      <c r="E4" s="1">
        <f>[44]cannibal!E120</f>
        <v>1.0686518089445005</v>
      </c>
      <c r="F4" s="1">
        <f>[44]cannibal!F120</f>
        <v>0</v>
      </c>
      <c r="G4" s="1">
        <f>[44]cannibal!G120</f>
        <v>2.0076933225076217</v>
      </c>
      <c r="H4" s="1">
        <f>[44]cannibal!H120</f>
        <v>0</v>
      </c>
      <c r="I4" s="1">
        <f>[44]cannibal!I120</f>
        <v>2.6115200535753664</v>
      </c>
      <c r="J4" s="1">
        <f>[44]cannibal!J120</f>
        <v>0</v>
      </c>
      <c r="K4" s="1">
        <f>[44]cannibal!K120</f>
        <v>10.660775146365031</v>
      </c>
      <c r="L4" s="1">
        <f>[44]cannibal!L120</f>
        <v>0</v>
      </c>
      <c r="M4" s="1">
        <f>[44]cannibal!M120</f>
        <v>5.7286066862486065</v>
      </c>
      <c r="N4" s="1">
        <f>[44]cannibal!N120</f>
        <v>0</v>
      </c>
      <c r="O4" s="1">
        <f>[44]cannibal!O120</f>
        <v>10.33179291716727</v>
      </c>
      <c r="P4" s="1">
        <f>[44]cannibal!P120</f>
        <v>0</v>
      </c>
      <c r="Q4" s="1">
        <f>[44]cannibal!Q120</f>
        <v>4.1567135667694881</v>
      </c>
      <c r="R4" s="1">
        <f>[44]cannibal!R120</f>
        <v>0</v>
      </c>
      <c r="S4" s="1">
        <f>[44]cannibal!S120</f>
        <v>34.8021767036673</v>
      </c>
      <c r="T4" s="1">
        <f>[44]cannibal!T120</f>
        <v>0</v>
      </c>
      <c r="U4" s="1">
        <f>[44]cannibal!U120</f>
        <v>39.133376349363793</v>
      </c>
      <c r="V4" s="1">
        <f>[44]cannibal!V120</f>
        <v>0</v>
      </c>
      <c r="W4" s="1">
        <f>[44]cannibal!W120</f>
        <v>36.957627180152379</v>
      </c>
    </row>
    <row r="5" spans="1:23" x14ac:dyDescent="0.2">
      <c r="A5">
        <f>[42]cannibal!A121</f>
        <v>1</v>
      </c>
      <c r="B5" s="1">
        <f>[44]cannibal!B121</f>
        <v>0</v>
      </c>
      <c r="C5" s="1">
        <f>[44]cannibal!C121</f>
        <v>8.4753512046920734E-2</v>
      </c>
      <c r="D5" s="1">
        <f>[44]cannibal!D121</f>
        <v>0.27162257828133279</v>
      </c>
      <c r="E5" s="1">
        <f>[44]cannibal!E121</f>
        <v>0.28841808623691628</v>
      </c>
      <c r="F5" s="1">
        <f>[44]cannibal!F121</f>
        <v>0.6046416179863785</v>
      </c>
      <c r="G5" s="1">
        <f>[44]cannibal!G121</f>
        <v>0.7101152370658329</v>
      </c>
      <c r="H5" s="1">
        <f>[44]cannibal!H121</f>
        <v>0.98723358692894281</v>
      </c>
      <c r="I5" s="1">
        <f>[44]cannibal!I121</f>
        <v>0.50393516793818816</v>
      </c>
      <c r="J5" s="1">
        <f>[44]cannibal!J121</f>
        <v>9.033442178358958E-2</v>
      </c>
      <c r="K5" s="1">
        <f>[44]cannibal!K121</f>
        <v>0.62244737493305968</v>
      </c>
      <c r="L5" s="1">
        <f>[44]cannibal!L121</f>
        <v>0.59181178537873391</v>
      </c>
      <c r="M5" s="1">
        <f>[44]cannibal!M121</f>
        <v>1.0692404787541792</v>
      </c>
      <c r="N5" s="1">
        <f>[44]cannibal!N121</f>
        <v>1.0486295189496508</v>
      </c>
      <c r="O5" s="1">
        <f>[44]cannibal!O121</f>
        <v>1.5465272914708343</v>
      </c>
      <c r="P5" s="1">
        <f>[44]cannibal!P121</f>
        <v>4.0561204050385902</v>
      </c>
      <c r="Q5" s="1">
        <f>[44]cannibal!Q121</f>
        <v>4.0201780262954285</v>
      </c>
      <c r="R5" s="1">
        <f>[44]cannibal!R121</f>
        <v>8.0207664661326774</v>
      </c>
      <c r="S5" s="1">
        <f>[44]cannibal!S121</f>
        <v>2.5606824155174164</v>
      </c>
      <c r="T5" s="1">
        <f>[44]cannibal!T121</f>
        <v>8.8252009683428216</v>
      </c>
      <c r="U5" s="1">
        <f>[44]cannibal!U121</f>
        <v>2.8793644009939618</v>
      </c>
      <c r="V5" s="1">
        <f>[44]cannibal!V121</f>
        <v>8.8229668690912213</v>
      </c>
      <c r="W5" s="1">
        <f>[44]cannibal!W121</f>
        <v>2.7192766373573498</v>
      </c>
    </row>
    <row r="6" spans="1:23" x14ac:dyDescent="0.2">
      <c r="A6">
        <f>[42]cannibal!A122</f>
        <v>2</v>
      </c>
      <c r="B6" s="1">
        <f>[44]cannibal!B122</f>
        <v>0</v>
      </c>
      <c r="C6" s="1">
        <f>[44]cannibal!C122</f>
        <v>0</v>
      </c>
      <c r="D6" s="1">
        <f>[44]cannibal!D122</f>
        <v>0</v>
      </c>
      <c r="E6" s="1">
        <f>[44]cannibal!E122</f>
        <v>0</v>
      </c>
      <c r="F6" s="1">
        <f>[44]cannibal!F122</f>
        <v>4.6305797057812105E-2</v>
      </c>
      <c r="G6" s="1">
        <f>[44]cannibal!G122</f>
        <v>0</v>
      </c>
      <c r="H6" s="1">
        <f>[44]cannibal!H122</f>
        <v>0.24715321800119583</v>
      </c>
      <c r="I6" s="1">
        <f>[44]cannibal!I122</f>
        <v>9.4323958765995072E-2</v>
      </c>
      <c r="J6" s="1">
        <f>[44]cannibal!J122</f>
        <v>0.13424818627133472</v>
      </c>
      <c r="K6" s="1">
        <f>[44]cannibal!K122</f>
        <v>0.24088716246416239</v>
      </c>
      <c r="L6" s="1">
        <f>[44]cannibal!L122</f>
        <v>0.85496396088437965</v>
      </c>
      <c r="M6" s="1">
        <f>[44]cannibal!M122</f>
        <v>0.3611022518991408</v>
      </c>
      <c r="N6" s="1">
        <f>[44]cannibal!N122</f>
        <v>0.60485073255370392</v>
      </c>
      <c r="O6" s="1">
        <f>[44]cannibal!O122</f>
        <v>0.81351161814943118</v>
      </c>
      <c r="P6" s="1">
        <f>[44]cannibal!P122</f>
        <v>0.31323191416831464</v>
      </c>
      <c r="Q6" s="1">
        <f>[44]cannibal!Q122</f>
        <v>2.4510280223673764</v>
      </c>
      <c r="R6" s="1">
        <f>[44]cannibal!R122</f>
        <v>0.62489679314758761</v>
      </c>
      <c r="S6" s="1">
        <f>[44]cannibal!S122</f>
        <v>1.936098163575048</v>
      </c>
      <c r="T6" s="1">
        <f>[44]cannibal!T122</f>
        <v>0.68757017266199827</v>
      </c>
      <c r="U6" s="1">
        <f>[44]cannibal!U122</f>
        <v>2.1770494049732974</v>
      </c>
      <c r="V6" s="1">
        <f>[44]cannibal!V122</f>
        <v>0.68739611430189107</v>
      </c>
      <c r="W6" s="1">
        <f>[44]cannibal!W122</f>
        <v>2.0560091606581694</v>
      </c>
    </row>
    <row r="7" spans="1:23" x14ac:dyDescent="0.2">
      <c r="A7">
        <f>[42]cannibal!A123</f>
        <v>3</v>
      </c>
      <c r="B7" s="1">
        <f>[44]cannibal!B123</f>
        <v>0</v>
      </c>
      <c r="C7" s="1">
        <f>[44]cannibal!C123</f>
        <v>0</v>
      </c>
      <c r="D7" s="1">
        <f>[44]cannibal!D123</f>
        <v>0</v>
      </c>
      <c r="E7" s="1">
        <f>[44]cannibal!E123</f>
        <v>0</v>
      </c>
      <c r="F7" s="1">
        <f>[44]cannibal!F123</f>
        <v>0</v>
      </c>
      <c r="G7" s="1">
        <f>[44]cannibal!G123</f>
        <v>0</v>
      </c>
      <c r="H7" s="1">
        <f>[44]cannibal!H123</f>
        <v>0</v>
      </c>
      <c r="I7" s="1">
        <f>[44]cannibal!I123</f>
        <v>4.0119349056656658E-4</v>
      </c>
      <c r="J7" s="1">
        <f>[44]cannibal!J123</f>
        <v>5.3474459836203442E-3</v>
      </c>
      <c r="K7" s="1">
        <f>[44]cannibal!K123</f>
        <v>0</v>
      </c>
      <c r="L7" s="1">
        <f>[44]cannibal!L123</f>
        <v>1.0082697028494781E-2</v>
      </c>
      <c r="M7" s="1">
        <f>[44]cannibal!M123</f>
        <v>1.4833003217138645E-2</v>
      </c>
      <c r="N7" s="1">
        <f>[44]cannibal!N123</f>
        <v>8.9506877635929682E-2</v>
      </c>
      <c r="O7" s="1">
        <f>[44]cannibal!O123</f>
        <v>2.2487039762957201E-2</v>
      </c>
      <c r="P7" s="1">
        <f>[44]cannibal!P123</f>
        <v>0.119687320754902</v>
      </c>
      <c r="Q7" s="1">
        <f>[44]cannibal!Q123</f>
        <v>0.21839582285658324</v>
      </c>
      <c r="R7" s="1">
        <f>[44]cannibal!R123</f>
        <v>0.48986903692316602</v>
      </c>
      <c r="S7" s="1">
        <f>[44]cannibal!S123</f>
        <v>0.15928775208690699</v>
      </c>
      <c r="T7" s="1">
        <f>[44]cannibal!T123</f>
        <v>0.53899994685919028</v>
      </c>
      <c r="U7" s="1">
        <f>[44]cannibal!U123</f>
        <v>0.17911142752183754</v>
      </c>
      <c r="V7" s="1">
        <f>[44]cannibal!V123</f>
        <v>0.53886349904545661</v>
      </c>
      <c r="W7" s="1">
        <f>[44]cannibal!W123</f>
        <v>0.16915313677411764</v>
      </c>
    </row>
    <row r="8" spans="1:23" x14ac:dyDescent="0.2">
      <c r="A8">
        <f>[42]cannibal!A124</f>
        <v>4</v>
      </c>
      <c r="B8" s="1">
        <f>[44]cannibal!B124</f>
        <v>0</v>
      </c>
      <c r="C8" s="1">
        <f>[44]cannibal!C124</f>
        <v>0</v>
      </c>
      <c r="D8" s="1">
        <f>[44]cannibal!D124</f>
        <v>0</v>
      </c>
      <c r="E8" s="1">
        <f>[44]cannibal!E124</f>
        <v>0</v>
      </c>
      <c r="F8" s="1">
        <f>[44]cannibal!F124</f>
        <v>0</v>
      </c>
      <c r="G8" s="1">
        <f>[44]cannibal!G124</f>
        <v>0</v>
      </c>
      <c r="H8" s="1">
        <f>[44]cannibal!H124</f>
        <v>0</v>
      </c>
      <c r="I8" s="1">
        <f>[44]cannibal!I124</f>
        <v>0</v>
      </c>
      <c r="J8" s="1">
        <f>[44]cannibal!J124</f>
        <v>0</v>
      </c>
      <c r="K8" s="1">
        <f>[44]cannibal!K124</f>
        <v>0</v>
      </c>
      <c r="L8" s="1">
        <f>[44]cannibal!L124</f>
        <v>0</v>
      </c>
      <c r="M8" s="1">
        <f>[44]cannibal!M124</f>
        <v>1.1866402573710915E-3</v>
      </c>
      <c r="N8" s="1">
        <f>[44]cannibal!N124</f>
        <v>4.5774539905474348E-4</v>
      </c>
      <c r="O8" s="1">
        <f>[44]cannibal!O124</f>
        <v>7.8769075018228409E-3</v>
      </c>
      <c r="P8" s="1">
        <f>[44]cannibal!P124</f>
        <v>0.15780791767162072</v>
      </c>
      <c r="Q8" s="1">
        <f>[44]cannibal!Q124</f>
        <v>0.11185260453648718</v>
      </c>
      <c r="R8" s="1">
        <f>[44]cannibal!R124</f>
        <v>0.64589308341987384</v>
      </c>
      <c r="S8" s="1">
        <f>[44]cannibal!S124</f>
        <v>0.27229745878836309</v>
      </c>
      <c r="T8" s="1">
        <f>[44]cannibal!T124</f>
        <v>0.71067226421708773</v>
      </c>
      <c r="U8" s="1">
        <f>[44]cannibal!U124</f>
        <v>0.30618541548343775</v>
      </c>
      <c r="V8" s="1">
        <f>[44]cannibal!V124</f>
        <v>0.71049235756348106</v>
      </c>
      <c r="W8" s="1">
        <f>[44]cannibal!W124</f>
        <v>0.28916202712523964</v>
      </c>
    </row>
    <row r="9" spans="1:23" x14ac:dyDescent="0.2">
      <c r="A9">
        <f>[42]cannibal!A125</f>
        <v>5</v>
      </c>
      <c r="B9" s="1">
        <f>[44]cannibal!B125</f>
        <v>0</v>
      </c>
      <c r="C9" s="1">
        <f>[44]cannibal!C125</f>
        <v>0</v>
      </c>
      <c r="D9" s="1">
        <f>[44]cannibal!D125</f>
        <v>0</v>
      </c>
      <c r="E9" s="1">
        <f>[44]cannibal!E125</f>
        <v>0</v>
      </c>
      <c r="F9" s="1">
        <f>[44]cannibal!F125</f>
        <v>0</v>
      </c>
      <c r="G9" s="1">
        <f>[44]cannibal!G125</f>
        <v>0</v>
      </c>
      <c r="H9" s="1">
        <f>[44]cannibal!H125</f>
        <v>0</v>
      </c>
      <c r="I9" s="1">
        <f>[44]cannibal!I125</f>
        <v>0</v>
      </c>
      <c r="J9" s="1">
        <f>[44]cannibal!J125</f>
        <v>0</v>
      </c>
      <c r="K9" s="1">
        <f>[44]cannibal!K125</f>
        <v>0</v>
      </c>
      <c r="L9" s="1">
        <f>[44]cannibal!L125</f>
        <v>0</v>
      </c>
      <c r="M9" s="1">
        <f>[44]cannibal!M125</f>
        <v>0</v>
      </c>
      <c r="N9" s="1">
        <f>[44]cannibal!N125</f>
        <v>0</v>
      </c>
      <c r="O9" s="1">
        <f>[44]cannibal!O125</f>
        <v>0</v>
      </c>
      <c r="P9" s="1">
        <f>[44]cannibal!P125</f>
        <v>0</v>
      </c>
      <c r="Q9" s="1">
        <f>[44]cannibal!Q125</f>
        <v>0</v>
      </c>
      <c r="R9" s="1">
        <f>[44]cannibal!R125</f>
        <v>0</v>
      </c>
      <c r="S9" s="1">
        <f>[44]cannibal!S125</f>
        <v>0.19340710690712318</v>
      </c>
      <c r="T9" s="1">
        <f>[44]cannibal!T125</f>
        <v>0</v>
      </c>
      <c r="U9" s="1">
        <f>[44]cannibal!U125</f>
        <v>0.21747700345537685</v>
      </c>
      <c r="V9" s="1">
        <f>[44]cannibal!V125</f>
        <v>0</v>
      </c>
      <c r="W9" s="1">
        <f>[44]cannibal!W125</f>
        <v>0.20538565193573424</v>
      </c>
    </row>
    <row r="10" spans="1:23" x14ac:dyDescent="0.2">
      <c r="A10">
        <f>[42]cannibal!A126</f>
        <v>6</v>
      </c>
      <c r="B10" s="1">
        <f>[44]cannibal!B126</f>
        <v>0</v>
      </c>
      <c r="C10" s="1">
        <f>[44]cannibal!C126</f>
        <v>0</v>
      </c>
      <c r="D10" s="1">
        <f>[44]cannibal!D126</f>
        <v>0</v>
      </c>
      <c r="E10" s="1">
        <f>[44]cannibal!E126</f>
        <v>0</v>
      </c>
      <c r="F10" s="1">
        <f>[44]cannibal!F126</f>
        <v>0</v>
      </c>
      <c r="G10" s="1">
        <f>[44]cannibal!G126</f>
        <v>0</v>
      </c>
      <c r="H10" s="1">
        <f>[44]cannibal!H126</f>
        <v>0</v>
      </c>
      <c r="I10" s="1">
        <f>[44]cannibal!I126</f>
        <v>0</v>
      </c>
      <c r="J10" s="1">
        <f>[44]cannibal!J126</f>
        <v>0</v>
      </c>
      <c r="K10" s="1">
        <f>[44]cannibal!K126</f>
        <v>0</v>
      </c>
      <c r="L10" s="1">
        <f>[44]cannibal!L126</f>
        <v>0</v>
      </c>
      <c r="M10" s="1">
        <f>[44]cannibal!M126</f>
        <v>0</v>
      </c>
      <c r="N10" s="1">
        <f>[44]cannibal!N126</f>
        <v>0</v>
      </c>
      <c r="O10" s="1">
        <f>[44]cannibal!O126</f>
        <v>0</v>
      </c>
      <c r="P10" s="1">
        <f>[44]cannibal!P126</f>
        <v>0</v>
      </c>
      <c r="Q10" s="1">
        <f>[44]cannibal!Q126</f>
        <v>0</v>
      </c>
      <c r="R10" s="1">
        <f>[44]cannibal!R126</f>
        <v>0</v>
      </c>
      <c r="S10" s="1">
        <f>[44]cannibal!S126</f>
        <v>3.2957264854128615E-2</v>
      </c>
      <c r="T10" s="1">
        <f>[44]cannibal!T126</f>
        <v>0</v>
      </c>
      <c r="U10" s="1">
        <f>[44]cannibal!U126</f>
        <v>3.7058861575355692E-2</v>
      </c>
      <c r="V10" s="1">
        <f>[44]cannibal!V126</f>
        <v>0</v>
      </c>
      <c r="W10" s="1">
        <f>[44]cannibal!W126</f>
        <v>3.4998451899362779E-2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W10"/>
  <sheetViews>
    <sheetView workbookViewId="0">
      <selection activeCell="A12" sqref="A12"/>
    </sheetView>
  </sheetViews>
  <sheetFormatPr defaultColWidth="9.140625" defaultRowHeight="12.75" x14ac:dyDescent="0.2"/>
  <sheetData>
    <row r="1" spans="1:23" x14ac:dyDescent="0.2">
      <c r="A1">
        <v>2005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[46]cannibal!B120</f>
        <v>0</v>
      </c>
      <c r="C4" s="1">
        <f>[46]cannibal!C120</f>
        <v>0</v>
      </c>
      <c r="D4" s="1">
        <f>[46]cannibal!D120</f>
        <v>0</v>
      </c>
      <c r="E4" s="1">
        <f>[46]cannibal!E120</f>
        <v>2.0976221243953455</v>
      </c>
      <c r="F4" s="1">
        <f>[46]cannibal!F120</f>
        <v>0</v>
      </c>
      <c r="G4" s="1">
        <f>[46]cannibal!G120</f>
        <v>0.53408900622388789</v>
      </c>
      <c r="H4" s="1">
        <f>[46]cannibal!H120</f>
        <v>0</v>
      </c>
      <c r="I4" s="1">
        <f>[46]cannibal!I120</f>
        <v>0.68560614986708812</v>
      </c>
      <c r="J4" s="1">
        <f>[46]cannibal!J120</f>
        <v>0</v>
      </c>
      <c r="K4" s="1">
        <f>[46]cannibal!K120</f>
        <v>2.1077996766305764</v>
      </c>
      <c r="L4" s="1">
        <f>[46]cannibal!L120</f>
        <v>0</v>
      </c>
      <c r="M4" s="1">
        <f>[46]cannibal!M120</f>
        <v>4.5290081031500076E-2</v>
      </c>
      <c r="N4" s="1">
        <f>[46]cannibal!N120</f>
        <v>0</v>
      </c>
      <c r="O4" s="1">
        <f>[46]cannibal!O120</f>
        <v>3.6525483241416405</v>
      </c>
      <c r="P4" s="1">
        <f>[46]cannibal!P120</f>
        <v>0</v>
      </c>
      <c r="Q4" s="1">
        <f>[46]cannibal!Q120</f>
        <v>0.66118964748070153</v>
      </c>
      <c r="R4" s="1">
        <f>[46]cannibal!R120</f>
        <v>0</v>
      </c>
      <c r="S4" s="1">
        <f>[46]cannibal!S120</f>
        <v>10.918835405791285</v>
      </c>
      <c r="T4" s="1">
        <f>[46]cannibal!T120</f>
        <v>0</v>
      </c>
      <c r="U4" s="1">
        <f>[46]cannibal!U120</f>
        <v>11.624631754869617</v>
      </c>
      <c r="V4" s="1">
        <f>[46]cannibal!V120</f>
        <v>0</v>
      </c>
      <c r="W4" s="1">
        <f>[46]cannibal!W120</f>
        <v>12.029776895230706</v>
      </c>
    </row>
    <row r="5" spans="1:23" x14ac:dyDescent="0.2">
      <c r="A5">
        <f>[45]cannibal!A121</f>
        <v>1</v>
      </c>
      <c r="B5" s="1">
        <f>[46]cannibal!B121</f>
        <v>0</v>
      </c>
      <c r="C5" s="1">
        <f>[46]cannibal!C121</f>
        <v>0</v>
      </c>
      <c r="D5" s="1">
        <f>[46]cannibal!D121</f>
        <v>1.0915617962063047</v>
      </c>
      <c r="E5" s="1">
        <f>[46]cannibal!E121</f>
        <v>0</v>
      </c>
      <c r="F5" s="1">
        <f>[46]cannibal!F121</f>
        <v>0.44739725517605211</v>
      </c>
      <c r="G5" s="1">
        <f>[46]cannibal!G121</f>
        <v>0.96246385465041473</v>
      </c>
      <c r="H5" s="1">
        <f>[46]cannibal!H121</f>
        <v>0.37555991282748136</v>
      </c>
      <c r="I5" s="1">
        <f>[46]cannibal!I121</f>
        <v>3.0335125240610008</v>
      </c>
      <c r="J5" s="1">
        <f>[46]cannibal!J121</f>
        <v>0.30747453374787692</v>
      </c>
      <c r="K5" s="1">
        <f>[46]cannibal!K121</f>
        <v>0.95942328384982767</v>
      </c>
      <c r="L5" s="1">
        <f>[46]cannibal!L121</f>
        <v>4.5943477541055364E-2</v>
      </c>
      <c r="M5" s="1">
        <f>[46]cannibal!M121</f>
        <v>0.93206178279145102</v>
      </c>
      <c r="N5" s="1">
        <f>[46]cannibal!N121</f>
        <v>0.10189129586305309</v>
      </c>
      <c r="O5" s="1">
        <f>[46]cannibal!O121</f>
        <v>3.0587527902612086</v>
      </c>
      <c r="P5" s="1">
        <f>[46]cannibal!P121</f>
        <v>13.340649742868489</v>
      </c>
      <c r="Q5" s="1">
        <f>[46]cannibal!Q121</f>
        <v>2.5174691912261533</v>
      </c>
      <c r="R5" s="1">
        <f>[46]cannibal!R121</f>
        <v>9.022385765054274</v>
      </c>
      <c r="S5" s="1">
        <f>[46]cannibal!S121</f>
        <v>0.25212805649658332</v>
      </c>
      <c r="T5" s="1">
        <f>[46]cannibal!T121</f>
        <v>9.7847164534691249</v>
      </c>
      <c r="U5" s="1">
        <f>[46]cannibal!U121</f>
        <v>0.26842567938053291</v>
      </c>
      <c r="V5" s="1">
        <f>[46]cannibal!V121</f>
        <v>10.769680589744441</v>
      </c>
      <c r="W5" s="1">
        <f>[46]cannibal!W121</f>
        <v>0.27778093138699678</v>
      </c>
    </row>
    <row r="6" spans="1:23" x14ac:dyDescent="0.2">
      <c r="A6">
        <f>[45]cannibal!A122</f>
        <v>2</v>
      </c>
      <c r="B6" s="1">
        <f>[46]cannibal!B122</f>
        <v>0</v>
      </c>
      <c r="C6" s="1">
        <f>[46]cannibal!C122</f>
        <v>0</v>
      </c>
      <c r="D6" s="1">
        <f>[46]cannibal!D122</f>
        <v>0</v>
      </c>
      <c r="E6" s="1">
        <f>[46]cannibal!E122</f>
        <v>0</v>
      </c>
      <c r="F6" s="1">
        <f>[46]cannibal!F122</f>
        <v>0</v>
      </c>
      <c r="G6" s="1">
        <f>[46]cannibal!G122</f>
        <v>1.0000776613037532E-2</v>
      </c>
      <c r="H6" s="1">
        <f>[46]cannibal!H122</f>
        <v>0</v>
      </c>
      <c r="I6" s="1">
        <f>[46]cannibal!I122</f>
        <v>1.7213241709399668E-2</v>
      </c>
      <c r="J6" s="1">
        <f>[46]cannibal!J122</f>
        <v>0</v>
      </c>
      <c r="K6" s="1">
        <f>[46]cannibal!K122</f>
        <v>0.17250899774076983</v>
      </c>
      <c r="L6" s="1">
        <f>[46]cannibal!L122</f>
        <v>0.18288389585299966</v>
      </c>
      <c r="M6" s="1">
        <f>[46]cannibal!M122</f>
        <v>0.22641542858050057</v>
      </c>
      <c r="N6" s="1">
        <f>[46]cannibal!N122</f>
        <v>0.11775181157190338</v>
      </c>
      <c r="O6" s="1">
        <f>[46]cannibal!O122</f>
        <v>0.22195333792452465</v>
      </c>
      <c r="P6" s="1">
        <f>[46]cannibal!P122</f>
        <v>0</v>
      </c>
      <c r="Q6" s="1">
        <f>[46]cannibal!Q122</f>
        <v>1.0608527607910581</v>
      </c>
      <c r="R6" s="1">
        <f>[46]cannibal!R122</f>
        <v>1.2733763536099536</v>
      </c>
      <c r="S6" s="1">
        <f>[46]cannibal!S122</f>
        <v>0.10195764001153051</v>
      </c>
      <c r="T6" s="1">
        <f>[46]cannibal!T122</f>
        <v>1.3809680591229834</v>
      </c>
      <c r="U6" s="1">
        <f>[46]cannibal!U122</f>
        <v>0.10854820827328973</v>
      </c>
      <c r="V6" s="1">
        <f>[46]cannibal!V122</f>
        <v>1.519981184137517</v>
      </c>
      <c r="W6" s="1">
        <f>[46]cannibal!W122</f>
        <v>0.11233136287157663</v>
      </c>
    </row>
    <row r="7" spans="1:23" x14ac:dyDescent="0.2">
      <c r="A7">
        <f>[45]cannibal!A123</f>
        <v>3</v>
      </c>
      <c r="B7" s="1">
        <f>[46]cannibal!B123</f>
        <v>0</v>
      </c>
      <c r="C7" s="1">
        <f>[46]cannibal!C123</f>
        <v>0</v>
      </c>
      <c r="D7" s="1">
        <f>[46]cannibal!D123</f>
        <v>0</v>
      </c>
      <c r="E7" s="1">
        <f>[46]cannibal!E123</f>
        <v>0</v>
      </c>
      <c r="F7" s="1">
        <f>[46]cannibal!F123</f>
        <v>0</v>
      </c>
      <c r="G7" s="1">
        <f>[46]cannibal!G123</f>
        <v>0</v>
      </c>
      <c r="H7" s="1">
        <f>[46]cannibal!H123</f>
        <v>0</v>
      </c>
      <c r="I7" s="1">
        <f>[46]cannibal!I123</f>
        <v>0</v>
      </c>
      <c r="J7" s="1">
        <f>[46]cannibal!J123</f>
        <v>0</v>
      </c>
      <c r="K7" s="1">
        <f>[46]cannibal!K123</f>
        <v>1.4135814399108909E-2</v>
      </c>
      <c r="L7" s="1">
        <f>[46]cannibal!L123</f>
        <v>3.9272214055162666E-2</v>
      </c>
      <c r="M7" s="1">
        <f>[46]cannibal!M123</f>
        <v>0.22132522020025128</v>
      </c>
      <c r="N7" s="1">
        <f>[46]cannibal!N123</f>
        <v>0.56987253219851042</v>
      </c>
      <c r="O7" s="1">
        <f>[46]cannibal!O123</f>
        <v>0</v>
      </c>
      <c r="P7" s="1">
        <f>[46]cannibal!P123</f>
        <v>0</v>
      </c>
      <c r="Q7" s="1">
        <f>[46]cannibal!Q123</f>
        <v>1.5117780640738087E-2</v>
      </c>
      <c r="R7" s="1">
        <f>[46]cannibal!R123</f>
        <v>3.4021845755081337</v>
      </c>
      <c r="S7" s="1">
        <f>[46]cannibal!S123</f>
        <v>0.84189966920055936</v>
      </c>
      <c r="T7" s="1">
        <f>[46]cannibal!T123</f>
        <v>3.6896462045161802</v>
      </c>
      <c r="U7" s="1">
        <f>[46]cannibal!U123</f>
        <v>0.8963202819059074</v>
      </c>
      <c r="V7" s="1">
        <f>[46]cannibal!V123</f>
        <v>4.0610590302505747</v>
      </c>
      <c r="W7" s="1">
        <f>[46]cannibal!W123</f>
        <v>0.92755910426852906</v>
      </c>
    </row>
    <row r="8" spans="1:23" x14ac:dyDescent="0.2">
      <c r="A8">
        <f>[45]cannibal!A124</f>
        <v>4</v>
      </c>
      <c r="B8" s="1">
        <f>[46]cannibal!B124</f>
        <v>0</v>
      </c>
      <c r="C8" s="1">
        <f>[46]cannibal!C124</f>
        <v>0</v>
      </c>
      <c r="D8" s="1">
        <f>[46]cannibal!D124</f>
        <v>0</v>
      </c>
      <c r="E8" s="1">
        <f>[46]cannibal!E124</f>
        <v>0</v>
      </c>
      <c r="F8" s="1">
        <f>[46]cannibal!F124</f>
        <v>0</v>
      </c>
      <c r="G8" s="1">
        <f>[46]cannibal!G124</f>
        <v>0</v>
      </c>
      <c r="H8" s="1">
        <f>[46]cannibal!H124</f>
        <v>0</v>
      </c>
      <c r="I8" s="1">
        <f>[46]cannibal!I124</f>
        <v>0</v>
      </c>
      <c r="J8" s="1">
        <f>[46]cannibal!J124</f>
        <v>0</v>
      </c>
      <c r="K8" s="1">
        <f>[46]cannibal!K124</f>
        <v>0</v>
      </c>
      <c r="L8" s="1">
        <f>[46]cannibal!L124</f>
        <v>0</v>
      </c>
      <c r="M8" s="1">
        <f>[46]cannibal!M124</f>
        <v>1.0165307975912349E-2</v>
      </c>
      <c r="N8" s="1">
        <f>[46]cannibal!N124</f>
        <v>2.965751214801941E-2</v>
      </c>
      <c r="O8" s="1">
        <f>[46]cannibal!O124</f>
        <v>0</v>
      </c>
      <c r="P8" s="1">
        <f>[46]cannibal!P124</f>
        <v>2.2749681930507151E-2</v>
      </c>
      <c r="Q8" s="1">
        <f>[46]cannibal!Q124</f>
        <v>0</v>
      </c>
      <c r="R8" s="1">
        <f>[46]cannibal!R124</f>
        <v>2.4936334329134141E-2</v>
      </c>
      <c r="S8" s="1">
        <f>[46]cannibal!S124</f>
        <v>0.25130100625566359</v>
      </c>
      <c r="T8" s="1">
        <f>[46]cannibal!T124</f>
        <v>2.7043286238605874E-2</v>
      </c>
      <c r="U8" s="1">
        <f>[46]cannibal!U124</f>
        <v>0.26754516839779857</v>
      </c>
      <c r="V8" s="1">
        <f>[46]cannibal!V124</f>
        <v>2.9765558999265241E-2</v>
      </c>
      <c r="W8" s="1">
        <f>[46]cannibal!W124</f>
        <v>0.27686973257231973</v>
      </c>
    </row>
    <row r="9" spans="1:23" x14ac:dyDescent="0.2">
      <c r="A9">
        <f>[45]cannibal!A125</f>
        <v>5</v>
      </c>
      <c r="B9" s="1">
        <f>[46]cannibal!B125</f>
        <v>0</v>
      </c>
      <c r="C9" s="1">
        <f>[46]cannibal!C125</f>
        <v>0</v>
      </c>
      <c r="D9" s="1">
        <f>[46]cannibal!D125</f>
        <v>0</v>
      </c>
      <c r="E9" s="1">
        <f>[46]cannibal!E125</f>
        <v>0</v>
      </c>
      <c r="F9" s="1">
        <f>[46]cannibal!F125</f>
        <v>0</v>
      </c>
      <c r="G9" s="1">
        <f>[46]cannibal!G125</f>
        <v>0</v>
      </c>
      <c r="H9" s="1">
        <f>[46]cannibal!H125</f>
        <v>0</v>
      </c>
      <c r="I9" s="1">
        <f>[46]cannibal!I125</f>
        <v>0</v>
      </c>
      <c r="J9" s="1">
        <f>[46]cannibal!J125</f>
        <v>0</v>
      </c>
      <c r="K9" s="1">
        <f>[46]cannibal!K125</f>
        <v>0</v>
      </c>
      <c r="L9" s="1">
        <f>[46]cannibal!L125</f>
        <v>0</v>
      </c>
      <c r="M9" s="1">
        <f>[46]cannibal!M125</f>
        <v>0</v>
      </c>
      <c r="N9" s="1">
        <f>[46]cannibal!N125</f>
        <v>3.8951781725208657E-3</v>
      </c>
      <c r="O9" s="1">
        <f>[46]cannibal!O125</f>
        <v>0</v>
      </c>
      <c r="P9" s="1">
        <f>[46]cannibal!P125</f>
        <v>0.19066567137196913</v>
      </c>
      <c r="Q9" s="1">
        <f>[46]cannibal!Q125</f>
        <v>0</v>
      </c>
      <c r="R9" s="1">
        <f>[46]cannibal!R125</f>
        <v>0.20899206155689104</v>
      </c>
      <c r="S9" s="1">
        <f>[46]cannibal!S125</f>
        <v>0.11672369816448236</v>
      </c>
      <c r="T9" s="1">
        <f>[46]cannibal!T125</f>
        <v>0.22665047988533249</v>
      </c>
      <c r="U9" s="1">
        <f>[46]cannibal!U125</f>
        <v>0.12426874825029254</v>
      </c>
      <c r="V9" s="1">
        <f>[46]cannibal!V125</f>
        <v>0.24946591814746966</v>
      </c>
      <c r="W9" s="1">
        <f>[46]cannibal!W125</f>
        <v>0.12859979980650818</v>
      </c>
    </row>
    <row r="10" spans="1:23" x14ac:dyDescent="0.2">
      <c r="A10">
        <f>[45]cannibal!A126</f>
        <v>6</v>
      </c>
      <c r="B10" s="1">
        <f>[46]cannibal!B126</f>
        <v>0</v>
      </c>
      <c r="C10" s="1">
        <f>[46]cannibal!C126</f>
        <v>0</v>
      </c>
      <c r="D10" s="1">
        <f>[46]cannibal!D126</f>
        <v>0</v>
      </c>
      <c r="E10" s="1">
        <f>[46]cannibal!E126</f>
        <v>0</v>
      </c>
      <c r="F10" s="1">
        <f>[46]cannibal!F126</f>
        <v>0</v>
      </c>
      <c r="G10" s="1">
        <f>[46]cannibal!G126</f>
        <v>0</v>
      </c>
      <c r="H10" s="1">
        <f>[46]cannibal!H126</f>
        <v>0</v>
      </c>
      <c r="I10" s="1">
        <f>[46]cannibal!I126</f>
        <v>0</v>
      </c>
      <c r="J10" s="1">
        <f>[46]cannibal!J126</f>
        <v>0</v>
      </c>
      <c r="K10" s="1">
        <f>[46]cannibal!K126</f>
        <v>0</v>
      </c>
      <c r="L10" s="1">
        <f>[46]cannibal!L126</f>
        <v>0</v>
      </c>
      <c r="M10" s="1">
        <f>[46]cannibal!M126</f>
        <v>0</v>
      </c>
      <c r="N10" s="1">
        <f>[46]cannibal!N126</f>
        <v>0</v>
      </c>
      <c r="O10" s="1">
        <f>[46]cannibal!O126</f>
        <v>0</v>
      </c>
      <c r="P10" s="1">
        <f>[46]cannibal!P126</f>
        <v>2.0967771519147915E-2</v>
      </c>
      <c r="Q10" s="1">
        <f>[46]cannibal!Q126</f>
        <v>0</v>
      </c>
      <c r="R10" s="1">
        <f>[46]cannibal!R126</f>
        <v>2.2983150372630871E-2</v>
      </c>
      <c r="S10" s="1">
        <f>[46]cannibal!S126</f>
        <v>2.5332613957835372E-3</v>
      </c>
      <c r="T10" s="1">
        <f>[46]cannibal!T126</f>
        <v>2.4925071423421184E-2</v>
      </c>
      <c r="U10" s="1">
        <f>[46]cannibal!U126</f>
        <v>2.6970120686306393E-3</v>
      </c>
      <c r="V10" s="1">
        <f>[46]cannibal!V126</f>
        <v>2.7434117195255115E-2</v>
      </c>
      <c r="W10" s="1">
        <f>[46]cannibal!W126</f>
        <v>2.7910091393458635E-3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A12" sqref="A12"/>
    </sheetView>
  </sheetViews>
  <sheetFormatPr defaultColWidth="9.140625" defaultRowHeight="12.75" x14ac:dyDescent="0.2"/>
  <sheetData>
    <row r="1" spans="1:23" x14ac:dyDescent="0.2">
      <c r="A1">
        <v>2006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[47]cannibal!B120</f>
        <v>0</v>
      </c>
      <c r="C4" s="1">
        <f>[47]cannibal!C120</f>
        <v>0</v>
      </c>
      <c r="D4" s="1">
        <f>[47]cannibal!D120</f>
        <v>0</v>
      </c>
      <c r="E4" s="1">
        <f>[47]cannibal!E120</f>
        <v>1.8491986317183138</v>
      </c>
      <c r="F4" s="1">
        <f>[47]cannibal!F120</f>
        <v>0</v>
      </c>
      <c r="G4" s="1">
        <f>[47]cannibal!G120</f>
        <v>3.3916054805328645E-2</v>
      </c>
      <c r="H4" s="1">
        <f>[47]cannibal!H120</f>
        <v>0</v>
      </c>
      <c r="I4" s="1">
        <f>[47]cannibal!I120</f>
        <v>0.74154091862868521</v>
      </c>
      <c r="J4" s="1">
        <f>[47]cannibal!J120</f>
        <v>0</v>
      </c>
      <c r="K4" s="1">
        <f>[47]cannibal!K120</f>
        <v>2.0594871273555326</v>
      </c>
      <c r="L4" s="1">
        <f>[47]cannibal!L120</f>
        <v>0</v>
      </c>
      <c r="M4" s="1">
        <f>[47]cannibal!M120</f>
        <v>0</v>
      </c>
      <c r="N4" s="1">
        <f>[47]cannibal!N120</f>
        <v>0</v>
      </c>
      <c r="O4" s="1">
        <f>[47]cannibal!O120</f>
        <v>1.8623087868155235</v>
      </c>
      <c r="P4" s="1">
        <f>[47]cannibal!P120</f>
        <v>0</v>
      </c>
      <c r="Q4" s="1">
        <f>[47]cannibal!Q120</f>
        <v>0.36551689238102647</v>
      </c>
      <c r="R4" s="1">
        <f>[47]cannibal!R120</f>
        <v>0</v>
      </c>
      <c r="S4" s="1">
        <f>[47]cannibal!S120</f>
        <v>29.215580823542293</v>
      </c>
      <c r="T4" s="1">
        <f>[47]cannibal!T120</f>
        <v>0</v>
      </c>
      <c r="U4" s="1">
        <f>[47]cannibal!U120</f>
        <v>31.104083536068046</v>
      </c>
      <c r="V4" s="1">
        <f>[47]cannibal!V120</f>
        <v>0</v>
      </c>
      <c r="W4" s="1">
        <f>[47]cannibal!W120</f>
        <v>32.188132352044043</v>
      </c>
    </row>
    <row r="5" spans="1:23" x14ac:dyDescent="0.2">
      <c r="A5">
        <f>[45]cannibal!A121</f>
        <v>1</v>
      </c>
      <c r="B5" s="1">
        <f>[47]cannibal!B121</f>
        <v>0</v>
      </c>
      <c r="C5" s="1">
        <f>[47]cannibal!C121</f>
        <v>0</v>
      </c>
      <c r="D5" s="1">
        <f>[47]cannibal!D121</f>
        <v>0</v>
      </c>
      <c r="E5" s="1">
        <f>[47]cannibal!E121</f>
        <v>0</v>
      </c>
      <c r="F5" s="1">
        <f>[47]cannibal!F121</f>
        <v>0</v>
      </c>
      <c r="G5" s="1">
        <f>[47]cannibal!G121</f>
        <v>3.5318346174796213E-2</v>
      </c>
      <c r="H5" s="1">
        <f>[47]cannibal!H121</f>
        <v>1.1452417412704039</v>
      </c>
      <c r="I5" s="1">
        <f>[47]cannibal!I121</f>
        <v>0.77220062938421441</v>
      </c>
      <c r="J5" s="1">
        <f>[47]cannibal!J121</f>
        <v>3.1641085325576475</v>
      </c>
      <c r="K5" s="1">
        <f>[47]cannibal!K121</f>
        <v>2.1446385708473175</v>
      </c>
      <c r="L5" s="1">
        <f>[47]cannibal!L121</f>
        <v>1.7221053091368017</v>
      </c>
      <c r="M5" s="1">
        <f>[47]cannibal!M121</f>
        <v>0.2639949209620141</v>
      </c>
      <c r="N5" s="1">
        <f>[47]cannibal!N121</f>
        <v>1.2984212968945179</v>
      </c>
      <c r="O5" s="1">
        <f>[47]cannibal!O121</f>
        <v>2.4953851958353406</v>
      </c>
      <c r="P5" s="1">
        <f>[47]cannibal!P121</f>
        <v>0</v>
      </c>
      <c r="Q5" s="1">
        <f>[47]cannibal!Q121</f>
        <v>0.7596057155896162</v>
      </c>
      <c r="R5" s="1">
        <f>[47]cannibal!R121</f>
        <v>0</v>
      </c>
      <c r="S5" s="1">
        <f>[47]cannibal!S121</f>
        <v>31.371715591537104</v>
      </c>
      <c r="T5" s="1">
        <f>[47]cannibal!T121</f>
        <v>0</v>
      </c>
      <c r="U5" s="1">
        <f>[47]cannibal!U121</f>
        <v>33.399591413997676</v>
      </c>
      <c r="V5" s="1">
        <f>[47]cannibal!V121</f>
        <v>0</v>
      </c>
      <c r="W5" s="1">
        <f>[47]cannibal!W121</f>
        <v>34.563643956630578</v>
      </c>
    </row>
    <row r="6" spans="1:23" x14ac:dyDescent="0.2">
      <c r="A6">
        <f>[45]cannibal!A122</f>
        <v>2</v>
      </c>
      <c r="B6" s="1">
        <f>[47]cannibal!B122</f>
        <v>0</v>
      </c>
      <c r="C6" s="1">
        <f>[47]cannibal!C122</f>
        <v>0</v>
      </c>
      <c r="D6" s="1">
        <f>[47]cannibal!D122</f>
        <v>0</v>
      </c>
      <c r="E6" s="1">
        <f>[47]cannibal!E122</f>
        <v>0</v>
      </c>
      <c r="F6" s="1">
        <f>[47]cannibal!F122</f>
        <v>0</v>
      </c>
      <c r="G6" s="1">
        <f>[47]cannibal!G122</f>
        <v>0</v>
      </c>
      <c r="H6" s="1">
        <f>[47]cannibal!H122</f>
        <v>1.021334178835041E-2</v>
      </c>
      <c r="I6" s="1">
        <f>[47]cannibal!I122</f>
        <v>0</v>
      </c>
      <c r="J6" s="1">
        <f>[47]cannibal!J122</f>
        <v>5.6366846234330935E-2</v>
      </c>
      <c r="K6" s="1">
        <f>[47]cannibal!K122</f>
        <v>0</v>
      </c>
      <c r="L6" s="1">
        <f>[47]cannibal!L122</f>
        <v>3.0678355107172827E-2</v>
      </c>
      <c r="M6" s="1">
        <f>[47]cannibal!M122</f>
        <v>0.44695510249186932</v>
      </c>
      <c r="N6" s="1">
        <f>[47]cannibal!N122</f>
        <v>2.3130658394411582E-2</v>
      </c>
      <c r="O6" s="1">
        <f>[47]cannibal!O122</f>
        <v>1.2686540519567397</v>
      </c>
      <c r="P6" s="1">
        <f>[47]cannibal!P122</f>
        <v>2.5187857133349991E-3</v>
      </c>
      <c r="Q6" s="1">
        <f>[47]cannibal!Q122</f>
        <v>1.3009359198959864</v>
      </c>
      <c r="R6" s="1">
        <f>[47]cannibal!R122</f>
        <v>4.2862730454185907E-4</v>
      </c>
      <c r="S6" s="1">
        <f>[47]cannibal!S122</f>
        <v>0.11908159611656233</v>
      </c>
      <c r="T6" s="1">
        <f>[47]cannibal!T122</f>
        <v>4.6484341817894101E-4</v>
      </c>
      <c r="U6" s="1">
        <f>[47]cannibal!U122</f>
        <v>0.12677906133679193</v>
      </c>
      <c r="V6" s="1">
        <f>[47]cannibal!V122</f>
        <v>5.1163619935632061E-4</v>
      </c>
      <c r="W6" s="1">
        <f>[47]cannibal!W122</f>
        <v>0.13119760307499578</v>
      </c>
    </row>
    <row r="7" spans="1:23" x14ac:dyDescent="0.2">
      <c r="A7">
        <f>[45]cannibal!A123</f>
        <v>3</v>
      </c>
      <c r="B7" s="1">
        <f>[47]cannibal!B123</f>
        <v>0</v>
      </c>
      <c r="C7" s="1">
        <f>[47]cannibal!C123</f>
        <v>0</v>
      </c>
      <c r="D7" s="1">
        <f>[47]cannibal!D123</f>
        <v>0</v>
      </c>
      <c r="E7" s="1">
        <f>[47]cannibal!E123</f>
        <v>0</v>
      </c>
      <c r="F7" s="1">
        <f>[47]cannibal!F123</f>
        <v>0</v>
      </c>
      <c r="G7" s="1">
        <f>[47]cannibal!G123</f>
        <v>0</v>
      </c>
      <c r="H7" s="1">
        <f>[47]cannibal!H123</f>
        <v>0</v>
      </c>
      <c r="I7" s="1">
        <f>[47]cannibal!I123</f>
        <v>0</v>
      </c>
      <c r="J7" s="1">
        <f>[47]cannibal!J123</f>
        <v>0</v>
      </c>
      <c r="K7" s="1">
        <f>[47]cannibal!K123</f>
        <v>0</v>
      </c>
      <c r="L7" s="1">
        <f>[47]cannibal!L123</f>
        <v>0</v>
      </c>
      <c r="M7" s="1">
        <f>[47]cannibal!M123</f>
        <v>2.0590357498377065E-3</v>
      </c>
      <c r="N7" s="1">
        <f>[47]cannibal!N123</f>
        <v>0</v>
      </c>
      <c r="O7" s="1">
        <f>[47]cannibal!O123</f>
        <v>2.385166772815828E-2</v>
      </c>
      <c r="P7" s="1">
        <f>[47]cannibal!P123</f>
        <v>0.26901399971423173</v>
      </c>
      <c r="Q7" s="1">
        <f>[47]cannibal!Q123</f>
        <v>4.5882491457415499E-2</v>
      </c>
      <c r="R7" s="1">
        <f>[47]cannibal!R123</f>
        <v>4.5778703988623007E-2</v>
      </c>
      <c r="S7" s="1">
        <f>[47]cannibal!S123</f>
        <v>0</v>
      </c>
      <c r="T7" s="1">
        <f>[47]cannibal!T123</f>
        <v>4.9646695430704366E-2</v>
      </c>
      <c r="U7" s="1">
        <f>[47]cannibal!U123</f>
        <v>0</v>
      </c>
      <c r="V7" s="1">
        <f>[47]cannibal!V123</f>
        <v>5.4644307238503879E-2</v>
      </c>
      <c r="W7" s="1">
        <f>[47]cannibal!W123</f>
        <v>0</v>
      </c>
    </row>
    <row r="8" spans="1:23" x14ac:dyDescent="0.2">
      <c r="A8">
        <f>[45]cannibal!A124</f>
        <v>4</v>
      </c>
      <c r="B8" s="1">
        <f>[47]cannibal!B124</f>
        <v>0</v>
      </c>
      <c r="C8" s="1">
        <f>[47]cannibal!C124</f>
        <v>0</v>
      </c>
      <c r="D8" s="1">
        <f>[47]cannibal!D124</f>
        <v>0</v>
      </c>
      <c r="E8" s="1">
        <f>[47]cannibal!E124</f>
        <v>0</v>
      </c>
      <c r="F8" s="1">
        <f>[47]cannibal!F124</f>
        <v>0</v>
      </c>
      <c r="G8" s="1">
        <f>[47]cannibal!G124</f>
        <v>0</v>
      </c>
      <c r="H8" s="1">
        <f>[47]cannibal!H124</f>
        <v>0</v>
      </c>
      <c r="I8" s="1">
        <f>[47]cannibal!I124</f>
        <v>0</v>
      </c>
      <c r="J8" s="1">
        <f>[47]cannibal!J124</f>
        <v>0</v>
      </c>
      <c r="K8" s="1">
        <f>[47]cannibal!K124</f>
        <v>0</v>
      </c>
      <c r="L8" s="1">
        <f>[47]cannibal!L124</f>
        <v>0</v>
      </c>
      <c r="M8" s="1">
        <f>[47]cannibal!M124</f>
        <v>0</v>
      </c>
      <c r="N8" s="1">
        <f>[47]cannibal!N124</f>
        <v>0</v>
      </c>
      <c r="O8" s="1">
        <f>[47]cannibal!O124</f>
        <v>0</v>
      </c>
      <c r="P8" s="1">
        <f>[47]cannibal!P124</f>
        <v>0.12621205632905011</v>
      </c>
      <c r="Q8" s="1">
        <f>[47]cannibal!Q124</f>
        <v>0</v>
      </c>
      <c r="R8" s="1">
        <f>[47]cannibal!R124</f>
        <v>2.1477783210616053E-2</v>
      </c>
      <c r="S8" s="1">
        <f>[47]cannibal!S124</f>
        <v>0</v>
      </c>
      <c r="T8" s="1">
        <f>[47]cannibal!T124</f>
        <v>2.3292510898717221E-2</v>
      </c>
      <c r="U8" s="1">
        <f>[47]cannibal!U124</f>
        <v>0</v>
      </c>
      <c r="V8" s="1">
        <f>[47]cannibal!V124</f>
        <v>2.5637217358852236E-2</v>
      </c>
      <c r="W8" s="1">
        <f>[47]cannibal!W124</f>
        <v>0</v>
      </c>
    </row>
    <row r="9" spans="1:23" x14ac:dyDescent="0.2">
      <c r="A9">
        <f>[45]cannibal!A125</f>
        <v>5</v>
      </c>
      <c r="B9" s="1">
        <f>[47]cannibal!B125</f>
        <v>0</v>
      </c>
      <c r="C9" s="1">
        <f>[47]cannibal!C125</f>
        <v>0</v>
      </c>
      <c r="D9" s="1">
        <f>[47]cannibal!D125</f>
        <v>0</v>
      </c>
      <c r="E9" s="1">
        <f>[47]cannibal!E125</f>
        <v>0</v>
      </c>
      <c r="F9" s="1">
        <f>[47]cannibal!F125</f>
        <v>0</v>
      </c>
      <c r="G9" s="1">
        <f>[47]cannibal!G125</f>
        <v>0</v>
      </c>
      <c r="H9" s="1">
        <f>[47]cannibal!H125</f>
        <v>0</v>
      </c>
      <c r="I9" s="1">
        <f>[47]cannibal!I125</f>
        <v>0</v>
      </c>
      <c r="J9" s="1">
        <f>[47]cannibal!J125</f>
        <v>0</v>
      </c>
      <c r="K9" s="1">
        <f>[47]cannibal!K125</f>
        <v>0</v>
      </c>
      <c r="L9" s="1">
        <f>[47]cannibal!L125</f>
        <v>0</v>
      </c>
      <c r="M9" s="1">
        <f>[47]cannibal!M125</f>
        <v>0</v>
      </c>
      <c r="N9" s="1">
        <f>[47]cannibal!N125</f>
        <v>0</v>
      </c>
      <c r="O9" s="1">
        <f>[47]cannibal!O125</f>
        <v>0</v>
      </c>
      <c r="P9" s="1">
        <f>[47]cannibal!P125</f>
        <v>4.6638268920951367E-3</v>
      </c>
      <c r="Q9" s="1">
        <f>[47]cannibal!Q125</f>
        <v>0</v>
      </c>
      <c r="R9" s="1">
        <f>[47]cannibal!R125</f>
        <v>7.9365367963824896E-4</v>
      </c>
      <c r="S9" s="1">
        <f>[47]cannibal!S125</f>
        <v>0</v>
      </c>
      <c r="T9" s="1">
        <f>[47]cannibal!T125</f>
        <v>8.6071205773431854E-4</v>
      </c>
      <c r="U9" s="1">
        <f>[47]cannibal!U125</f>
        <v>0</v>
      </c>
      <c r="V9" s="1">
        <f>[47]cannibal!V125</f>
        <v>9.4735437512384905E-4</v>
      </c>
      <c r="W9" s="1">
        <f>[47]cannibal!W125</f>
        <v>0</v>
      </c>
    </row>
    <row r="10" spans="1:23" x14ac:dyDescent="0.2">
      <c r="A10">
        <f>[45]cannibal!A126</f>
        <v>6</v>
      </c>
      <c r="B10" s="1">
        <f>[47]cannibal!B126</f>
        <v>0</v>
      </c>
      <c r="C10" s="1">
        <f>[47]cannibal!C126</f>
        <v>0</v>
      </c>
      <c r="D10" s="1">
        <f>[47]cannibal!D126</f>
        <v>0</v>
      </c>
      <c r="E10" s="1">
        <f>[47]cannibal!E126</f>
        <v>0</v>
      </c>
      <c r="F10" s="1">
        <f>[47]cannibal!F126</f>
        <v>0</v>
      </c>
      <c r="G10" s="1">
        <f>[47]cannibal!G126</f>
        <v>0</v>
      </c>
      <c r="H10" s="1">
        <f>[47]cannibal!H126</f>
        <v>0</v>
      </c>
      <c r="I10" s="1">
        <f>[47]cannibal!I126</f>
        <v>0</v>
      </c>
      <c r="J10" s="1">
        <f>[47]cannibal!J126</f>
        <v>0</v>
      </c>
      <c r="K10" s="1">
        <f>[47]cannibal!K126</f>
        <v>0</v>
      </c>
      <c r="L10" s="1">
        <f>[47]cannibal!L126</f>
        <v>0</v>
      </c>
      <c r="M10" s="1">
        <f>[47]cannibal!M126</f>
        <v>0</v>
      </c>
      <c r="N10" s="1">
        <f>[47]cannibal!N126</f>
        <v>0</v>
      </c>
      <c r="O10" s="1">
        <f>[47]cannibal!O126</f>
        <v>0</v>
      </c>
      <c r="P10" s="1">
        <f>[47]cannibal!P126</f>
        <v>0</v>
      </c>
      <c r="Q10" s="1">
        <f>[47]cannibal!Q126</f>
        <v>0</v>
      </c>
      <c r="R10" s="1">
        <f>[47]cannibal!R126</f>
        <v>0</v>
      </c>
      <c r="S10" s="1">
        <f>[47]cannibal!S126</f>
        <v>0</v>
      </c>
      <c r="T10" s="1">
        <f>[47]cannibal!T126</f>
        <v>0</v>
      </c>
      <c r="U10" s="1">
        <f>[47]cannibal!U126</f>
        <v>0</v>
      </c>
      <c r="V10" s="1">
        <f>[47]cannibal!V126</f>
        <v>0</v>
      </c>
      <c r="W10" s="1">
        <f>[47]cannibal!W126</f>
        <v>0</v>
      </c>
    </row>
  </sheetData>
  <pageMargins left="0.78740157499999996" right="0.78740157499999996" top="0.984251969" bottom="0.984251969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A12" sqref="A12"/>
    </sheetView>
  </sheetViews>
  <sheetFormatPr defaultColWidth="9.140625" defaultRowHeight="12.75" x14ac:dyDescent="0.2"/>
  <sheetData>
    <row r="1" spans="1:23" x14ac:dyDescent="0.2">
      <c r="A1">
        <v>2007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[48]cannibal!B120</f>
        <v>0</v>
      </c>
      <c r="C4" s="1">
        <f>[48]cannibal!C120</f>
        <v>0</v>
      </c>
      <c r="D4" s="1">
        <f>[48]cannibal!D120</f>
        <v>0</v>
      </c>
      <c r="E4" s="1">
        <f>[48]cannibal!E120</f>
        <v>0</v>
      </c>
      <c r="F4" s="1">
        <f>[48]cannibal!F120</f>
        <v>0</v>
      </c>
      <c r="G4" s="1">
        <f>[48]cannibal!G120</f>
        <v>0.35507234896451378</v>
      </c>
      <c r="H4" s="1">
        <f>[48]cannibal!H120</f>
        <v>0</v>
      </c>
      <c r="I4" s="1">
        <f>[48]cannibal!I120</f>
        <v>5.0607865649422568</v>
      </c>
      <c r="J4" s="1">
        <f>[48]cannibal!J120</f>
        <v>0</v>
      </c>
      <c r="K4" s="1">
        <f>[48]cannibal!K120</f>
        <v>0.47362783447977652</v>
      </c>
      <c r="L4" s="1">
        <f>[48]cannibal!L120</f>
        <v>0</v>
      </c>
      <c r="M4" s="1">
        <f>[48]cannibal!M120</f>
        <v>0</v>
      </c>
      <c r="N4" s="1">
        <f>[48]cannibal!N120</f>
        <v>0</v>
      </c>
      <c r="O4" s="1">
        <f>[48]cannibal!O120</f>
        <v>0.48217202975142998</v>
      </c>
      <c r="P4" s="1">
        <f>[48]cannibal!P120</f>
        <v>0</v>
      </c>
      <c r="Q4" s="1">
        <f>[48]cannibal!Q120</f>
        <v>0</v>
      </c>
      <c r="R4" s="1">
        <f>[48]cannibal!R120</f>
        <v>0</v>
      </c>
      <c r="S4" s="1">
        <f>[48]cannibal!S120</f>
        <v>9.7738871419693618E-2</v>
      </c>
      <c r="T4" s="1">
        <f>[48]cannibal!T120</f>
        <v>0</v>
      </c>
      <c r="U4" s="1">
        <f>[48]cannibal!U120</f>
        <v>0.10069945528549658</v>
      </c>
      <c r="V4" s="1">
        <f>[48]cannibal!V120</f>
        <v>0</v>
      </c>
      <c r="W4" s="1">
        <f>[48]cannibal!W120</f>
        <v>0.1048802434139694</v>
      </c>
    </row>
    <row r="5" spans="1:23" x14ac:dyDescent="0.2">
      <c r="A5">
        <f>[45]cannibal!A121</f>
        <v>1</v>
      </c>
      <c r="B5" s="1">
        <f>[48]cannibal!B121</f>
        <v>0</v>
      </c>
      <c r="C5" s="1">
        <f>[48]cannibal!C121</f>
        <v>0</v>
      </c>
      <c r="D5" s="1">
        <f>[48]cannibal!D121</f>
        <v>0</v>
      </c>
      <c r="E5" s="1">
        <f>[48]cannibal!E121</f>
        <v>0</v>
      </c>
      <c r="F5" s="1">
        <f>[48]cannibal!F121</f>
        <v>0</v>
      </c>
      <c r="G5" s="1">
        <f>[48]cannibal!G121</f>
        <v>2.8468179921526796E-2</v>
      </c>
      <c r="H5" s="1">
        <f>[48]cannibal!H121</f>
        <v>0.12886638998927713</v>
      </c>
      <c r="I5" s="1">
        <f>[48]cannibal!I121</f>
        <v>0.33453883615758356</v>
      </c>
      <c r="J5" s="1">
        <f>[48]cannibal!J121</f>
        <v>0.95125998725236138</v>
      </c>
      <c r="K5" s="1">
        <f>[48]cannibal!K121</f>
        <v>0.65885867806345821</v>
      </c>
      <c r="L5" s="1">
        <f>[48]cannibal!L121</f>
        <v>7.7045775298079029</v>
      </c>
      <c r="M5" s="1">
        <f>[48]cannibal!M121</f>
        <v>5.4149263168691168E-2</v>
      </c>
      <c r="N5" s="1">
        <f>[48]cannibal!N121</f>
        <v>9.2804842046060165E-3</v>
      </c>
      <c r="O5" s="1">
        <f>[48]cannibal!O121</f>
        <v>0.57870122297276616</v>
      </c>
      <c r="P5" s="1">
        <f>[48]cannibal!P121</f>
        <v>1.0708343953638992</v>
      </c>
      <c r="Q5" s="1">
        <f>[48]cannibal!Q121</f>
        <v>7.4169519501004463E-2</v>
      </c>
      <c r="R5" s="1">
        <f>[48]cannibal!R121</f>
        <v>0.78149057268344735</v>
      </c>
      <c r="S5" s="1">
        <f>[48]cannibal!S121</f>
        <v>0.57748295985675924</v>
      </c>
      <c r="T5" s="1">
        <f>[48]cannibal!T121</f>
        <v>0.83613663860555398</v>
      </c>
      <c r="U5" s="1">
        <f>[48]cannibal!U121</f>
        <v>0.59497535268772039</v>
      </c>
      <c r="V5" s="1">
        <f>[48]cannibal!V121</f>
        <v>0.88628635509149367</v>
      </c>
      <c r="W5" s="1">
        <f>[48]cannibal!W121</f>
        <v>0.61967723299281674</v>
      </c>
    </row>
    <row r="6" spans="1:23" x14ac:dyDescent="0.2">
      <c r="A6">
        <f>[45]cannibal!A122</f>
        <v>2</v>
      </c>
      <c r="B6" s="1">
        <f>[48]cannibal!B122</f>
        <v>0</v>
      </c>
      <c r="C6" s="1">
        <f>[48]cannibal!C122</f>
        <v>0</v>
      </c>
      <c r="D6" s="1">
        <f>[48]cannibal!D122</f>
        <v>0</v>
      </c>
      <c r="E6" s="1">
        <f>[48]cannibal!E122</f>
        <v>0</v>
      </c>
      <c r="F6" s="1">
        <f>[48]cannibal!F122</f>
        <v>0</v>
      </c>
      <c r="G6" s="1">
        <f>[48]cannibal!G122</f>
        <v>0</v>
      </c>
      <c r="H6" s="1">
        <f>[48]cannibal!H122</f>
        <v>0.10728505711888477</v>
      </c>
      <c r="I6" s="1">
        <f>[48]cannibal!I122</f>
        <v>0</v>
      </c>
      <c r="J6" s="1">
        <f>[48]cannibal!J122</f>
        <v>4.7733842520157029E-3</v>
      </c>
      <c r="K6" s="1">
        <f>[48]cannibal!K122</f>
        <v>9.8970100342773426E-2</v>
      </c>
      <c r="L6" s="1">
        <f>[48]cannibal!L122</f>
        <v>3.8661259321383055E-2</v>
      </c>
      <c r="M6" s="1">
        <f>[48]cannibal!M122</f>
        <v>0.11511656474406311</v>
      </c>
      <c r="N6" s="1">
        <f>[48]cannibal!N122</f>
        <v>0.26229486498121835</v>
      </c>
      <c r="O6" s="1">
        <f>[48]cannibal!O122</f>
        <v>0.42819182145537726</v>
      </c>
      <c r="P6" s="1">
        <f>[48]cannibal!P122</f>
        <v>1.7334825955504707</v>
      </c>
      <c r="Q6" s="1">
        <f>[48]cannibal!Q122</f>
        <v>0.47119350990582892</v>
      </c>
      <c r="R6" s="1">
        <f>[48]cannibal!R122</f>
        <v>0.42001812063965682</v>
      </c>
      <c r="S6" s="1">
        <f>[48]cannibal!S122</f>
        <v>2.7071673727916186</v>
      </c>
      <c r="T6" s="1">
        <f>[48]cannibal!T122</f>
        <v>0.44938806918572982</v>
      </c>
      <c r="U6" s="1">
        <f>[48]cannibal!U122</f>
        <v>2.7891695069425166</v>
      </c>
      <c r="V6" s="1">
        <f>[48]cannibal!V122</f>
        <v>0.4763414201349398</v>
      </c>
      <c r="W6" s="1">
        <f>[48]cannibal!W122</f>
        <v>2.9049688102243798</v>
      </c>
    </row>
    <row r="7" spans="1:23" x14ac:dyDescent="0.2">
      <c r="A7">
        <f>[45]cannibal!A123</f>
        <v>3</v>
      </c>
      <c r="B7" s="1">
        <f>[48]cannibal!B123</f>
        <v>0</v>
      </c>
      <c r="C7" s="1">
        <f>[48]cannibal!C123</f>
        <v>0</v>
      </c>
      <c r="D7" s="1">
        <f>[48]cannibal!D123</f>
        <v>0</v>
      </c>
      <c r="E7" s="1">
        <f>[48]cannibal!E123</f>
        <v>0</v>
      </c>
      <c r="F7" s="1">
        <f>[48]cannibal!F123</f>
        <v>0</v>
      </c>
      <c r="G7" s="1">
        <f>[48]cannibal!G123</f>
        <v>0</v>
      </c>
      <c r="H7" s="1">
        <f>[48]cannibal!H123</f>
        <v>1.1121476860855746E-3</v>
      </c>
      <c r="I7" s="1">
        <f>[48]cannibal!I123</f>
        <v>0</v>
      </c>
      <c r="J7" s="1">
        <f>[48]cannibal!J123</f>
        <v>0</v>
      </c>
      <c r="K7" s="1">
        <f>[48]cannibal!K123</f>
        <v>2.0087057795994102E-3</v>
      </c>
      <c r="L7" s="1">
        <f>[48]cannibal!L123</f>
        <v>0</v>
      </c>
      <c r="M7" s="1">
        <f>[48]cannibal!M123</f>
        <v>8.4109600197488629E-2</v>
      </c>
      <c r="N7" s="1">
        <f>[48]cannibal!N123</f>
        <v>3.6241496857388644E-2</v>
      </c>
      <c r="O7" s="1">
        <f>[48]cannibal!O123</f>
        <v>0.22964343375793472</v>
      </c>
      <c r="P7" s="1">
        <f>[48]cannibal!P123</f>
        <v>0.49405581449564939</v>
      </c>
      <c r="Q7" s="1">
        <f>[48]cannibal!Q123</f>
        <v>1.0746614395254799</v>
      </c>
      <c r="R7" s="1">
        <f>[48]cannibal!R123</f>
        <v>0.95302508913810979</v>
      </c>
      <c r="S7" s="1">
        <f>[48]cannibal!S123</f>
        <v>1.4427719101779748</v>
      </c>
      <c r="T7" s="1">
        <f>[48]cannibal!T123</f>
        <v>1.0196657802313318</v>
      </c>
      <c r="U7" s="1">
        <f>[48]cannibal!U123</f>
        <v>1.4864745555764978</v>
      </c>
      <c r="V7" s="1">
        <f>[48]cannibal!V123</f>
        <v>1.0808231885160544</v>
      </c>
      <c r="W7" s="1">
        <f>[48]cannibal!W123</f>
        <v>1.5481892407017723</v>
      </c>
    </row>
    <row r="8" spans="1:23" x14ac:dyDescent="0.2">
      <c r="A8">
        <f>[45]cannibal!A124</f>
        <v>4</v>
      </c>
      <c r="B8" s="1">
        <f>[48]cannibal!B124</f>
        <v>0</v>
      </c>
      <c r="C8" s="1">
        <f>[48]cannibal!C124</f>
        <v>0</v>
      </c>
      <c r="D8" s="1">
        <f>[48]cannibal!D124</f>
        <v>0</v>
      </c>
      <c r="E8" s="1">
        <f>[48]cannibal!E124</f>
        <v>0</v>
      </c>
      <c r="F8" s="1">
        <f>[48]cannibal!F124</f>
        <v>0</v>
      </c>
      <c r="G8" s="1">
        <f>[48]cannibal!G124</f>
        <v>0</v>
      </c>
      <c r="H8" s="1">
        <f>[48]cannibal!H124</f>
        <v>0</v>
      </c>
      <c r="I8" s="1">
        <f>[48]cannibal!I124</f>
        <v>0</v>
      </c>
      <c r="J8" s="1">
        <f>[48]cannibal!J124</f>
        <v>0</v>
      </c>
      <c r="K8" s="1">
        <f>[48]cannibal!K124</f>
        <v>0</v>
      </c>
      <c r="L8" s="1">
        <f>[48]cannibal!L124</f>
        <v>0</v>
      </c>
      <c r="M8" s="1">
        <f>[48]cannibal!M124</f>
        <v>2.3239952394248906E-3</v>
      </c>
      <c r="N8" s="1">
        <f>[48]cannibal!N124</f>
        <v>0</v>
      </c>
      <c r="O8" s="1">
        <f>[48]cannibal!O124</f>
        <v>5.9354193356245359E-3</v>
      </c>
      <c r="P8" s="1">
        <f>[48]cannibal!P124</f>
        <v>1.2163006711466398E-2</v>
      </c>
      <c r="Q8" s="1">
        <f>[48]cannibal!Q124</f>
        <v>3.0065099286676913E-2</v>
      </c>
      <c r="R8" s="1">
        <f>[48]cannibal!R124</f>
        <v>0</v>
      </c>
      <c r="S8" s="1">
        <f>[48]cannibal!S124</f>
        <v>0.1988504063688474</v>
      </c>
      <c r="T8" s="1">
        <f>[48]cannibal!T124</f>
        <v>0</v>
      </c>
      <c r="U8" s="1">
        <f>[48]cannibal!U124</f>
        <v>0.20487373461330835</v>
      </c>
      <c r="V8" s="1">
        <f>[48]cannibal!V124</f>
        <v>0</v>
      </c>
      <c r="W8" s="1">
        <f>[48]cannibal!W124</f>
        <v>0.21337957682545161</v>
      </c>
    </row>
    <row r="9" spans="1:23" x14ac:dyDescent="0.2">
      <c r="A9">
        <f>[45]cannibal!A125</f>
        <v>5</v>
      </c>
      <c r="B9" s="1">
        <f>[48]cannibal!B125</f>
        <v>0</v>
      </c>
      <c r="C9" s="1">
        <f>[48]cannibal!C125</f>
        <v>0</v>
      </c>
      <c r="D9" s="1">
        <f>[48]cannibal!D125</f>
        <v>0</v>
      </c>
      <c r="E9" s="1">
        <f>[48]cannibal!E125</f>
        <v>0</v>
      </c>
      <c r="F9" s="1">
        <f>[48]cannibal!F125</f>
        <v>0</v>
      </c>
      <c r="G9" s="1">
        <f>[48]cannibal!G125</f>
        <v>0</v>
      </c>
      <c r="H9" s="1">
        <f>[48]cannibal!H125</f>
        <v>0</v>
      </c>
      <c r="I9" s="1">
        <f>[48]cannibal!I125</f>
        <v>0</v>
      </c>
      <c r="J9" s="1">
        <f>[48]cannibal!J125</f>
        <v>0</v>
      </c>
      <c r="K9" s="1">
        <f>[48]cannibal!K125</f>
        <v>0</v>
      </c>
      <c r="L9" s="1">
        <f>[48]cannibal!L125</f>
        <v>0</v>
      </c>
      <c r="M9" s="1">
        <f>[48]cannibal!M125</f>
        <v>0</v>
      </c>
      <c r="N9" s="1">
        <f>[48]cannibal!N125</f>
        <v>0</v>
      </c>
      <c r="O9" s="1">
        <f>[48]cannibal!O125</f>
        <v>0</v>
      </c>
      <c r="P9" s="1">
        <f>[48]cannibal!P125</f>
        <v>3.8279351293702823E-4</v>
      </c>
      <c r="Q9" s="1">
        <f>[48]cannibal!Q125</f>
        <v>0</v>
      </c>
      <c r="R9" s="1">
        <f>[48]cannibal!R125</f>
        <v>0</v>
      </c>
      <c r="S9" s="1">
        <f>[48]cannibal!S125</f>
        <v>1.1254611183863634E-2</v>
      </c>
      <c r="T9" s="1">
        <f>[48]cannibal!T125</f>
        <v>0</v>
      </c>
      <c r="U9" s="1">
        <f>[48]cannibal!U125</f>
        <v>1.1595521814433067E-2</v>
      </c>
      <c r="V9" s="1">
        <f>[48]cannibal!V125</f>
        <v>0</v>
      </c>
      <c r="W9" s="1">
        <f>[48]cannibal!W125</f>
        <v>1.2076938717908726E-2</v>
      </c>
    </row>
    <row r="10" spans="1:23" x14ac:dyDescent="0.2">
      <c r="A10">
        <f>[45]cannibal!A126</f>
        <v>6</v>
      </c>
      <c r="B10" s="1">
        <f>[48]cannibal!B126</f>
        <v>0</v>
      </c>
      <c r="C10" s="1">
        <f>[48]cannibal!C126</f>
        <v>0</v>
      </c>
      <c r="D10" s="1">
        <f>[48]cannibal!D126</f>
        <v>0</v>
      </c>
      <c r="E10" s="1">
        <f>[48]cannibal!E126</f>
        <v>0</v>
      </c>
      <c r="F10" s="1">
        <f>[48]cannibal!F126</f>
        <v>0</v>
      </c>
      <c r="G10" s="1">
        <f>[48]cannibal!G126</f>
        <v>0</v>
      </c>
      <c r="H10" s="1">
        <f>[48]cannibal!H126</f>
        <v>0</v>
      </c>
      <c r="I10" s="1">
        <f>[48]cannibal!I126</f>
        <v>0</v>
      </c>
      <c r="J10" s="1">
        <f>[48]cannibal!J126</f>
        <v>0</v>
      </c>
      <c r="K10" s="1">
        <f>[48]cannibal!K126</f>
        <v>0</v>
      </c>
      <c r="L10" s="1">
        <f>[48]cannibal!L126</f>
        <v>0</v>
      </c>
      <c r="M10" s="1">
        <f>[48]cannibal!M126</f>
        <v>0</v>
      </c>
      <c r="N10" s="1">
        <f>[48]cannibal!N126</f>
        <v>0</v>
      </c>
      <c r="O10" s="1">
        <f>[48]cannibal!O126</f>
        <v>0</v>
      </c>
      <c r="P10" s="1">
        <f>[48]cannibal!P126</f>
        <v>0</v>
      </c>
      <c r="Q10" s="1">
        <f>[48]cannibal!Q126</f>
        <v>0</v>
      </c>
      <c r="R10" s="1">
        <f>[48]cannibal!R126</f>
        <v>0</v>
      </c>
      <c r="S10" s="1">
        <f>[48]cannibal!S126</f>
        <v>0</v>
      </c>
      <c r="T10" s="1">
        <f>[48]cannibal!T126</f>
        <v>0</v>
      </c>
      <c r="U10" s="1">
        <f>[48]cannibal!U126</f>
        <v>0</v>
      </c>
      <c r="V10" s="1">
        <f>[48]cannibal!V126</f>
        <v>0</v>
      </c>
      <c r="W10" s="1">
        <f>[48]cannibal!W126</f>
        <v>0</v>
      </c>
    </row>
  </sheetData>
  <pageMargins left="0.78740157499999996" right="0.78740157499999996" top="0.984251969" bottom="0.984251969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C25" sqref="C25"/>
    </sheetView>
  </sheetViews>
  <sheetFormatPr defaultColWidth="9.140625" defaultRowHeight="12.75" x14ac:dyDescent="0.2"/>
  <sheetData>
    <row r="1" spans="1:23" x14ac:dyDescent="0.2">
      <c r="A1">
        <v>2008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[49]cannibal!B120</f>
        <v>0</v>
      </c>
      <c r="C4" s="1">
        <f>[49]cannibal!C120</f>
        <v>0</v>
      </c>
      <c r="D4" s="1">
        <f>[49]cannibal!D120</f>
        <v>0</v>
      </c>
      <c r="E4" s="1">
        <f>[49]cannibal!E120</f>
        <v>5.0956511853144226</v>
      </c>
      <c r="F4" s="1">
        <f>[49]cannibal!F120</f>
        <v>0</v>
      </c>
      <c r="G4" s="1">
        <f>[49]cannibal!G120</f>
        <v>4.6191780694156845</v>
      </c>
      <c r="H4" s="1">
        <f>[49]cannibal!H120</f>
        <v>0</v>
      </c>
      <c r="I4" s="1">
        <f>[49]cannibal!I120</f>
        <v>4.3986513752977254</v>
      </c>
      <c r="J4" s="1">
        <f>[49]cannibal!J120</f>
        <v>0</v>
      </c>
      <c r="K4" s="1">
        <f>[49]cannibal!K120</f>
        <v>13.063500765985014</v>
      </c>
      <c r="L4" s="1">
        <f>[49]cannibal!L120</f>
        <v>0</v>
      </c>
      <c r="M4" s="1">
        <f>[49]cannibal!M120</f>
        <v>1.6462524099448363</v>
      </c>
      <c r="N4" s="1">
        <f>[49]cannibal!N120</f>
        <v>0</v>
      </c>
      <c r="O4" s="1">
        <f>[49]cannibal!O120</f>
        <v>0.15899834041803143</v>
      </c>
      <c r="P4" s="1">
        <f>[49]cannibal!P120</f>
        <v>0</v>
      </c>
      <c r="Q4" s="1">
        <f>[49]cannibal!Q120</f>
        <v>5.5936609992884394</v>
      </c>
      <c r="R4" s="1">
        <f>[49]cannibal!R120</f>
        <v>0</v>
      </c>
      <c r="S4" s="1">
        <f>[49]cannibal!S120</f>
        <v>2.2457072163135505</v>
      </c>
      <c r="T4" s="1">
        <f>[49]cannibal!T120</f>
        <v>0</v>
      </c>
      <c r="U4" s="1">
        <f>[49]cannibal!U120</f>
        <v>2.2948301517258036</v>
      </c>
      <c r="V4" s="1">
        <f>[49]cannibal!V120</f>
        <v>0</v>
      </c>
      <c r="W4" s="1">
        <f>[49]cannibal!W120</f>
        <v>2.3279576522946552</v>
      </c>
    </row>
    <row r="5" spans="1:23" x14ac:dyDescent="0.2">
      <c r="A5">
        <f>[45]cannibal!A121</f>
        <v>1</v>
      </c>
      <c r="B5" s="1">
        <f>[49]cannibal!B121</f>
        <v>0</v>
      </c>
      <c r="C5" s="1">
        <f>[49]cannibal!C121</f>
        <v>0</v>
      </c>
      <c r="D5" s="1">
        <f>[49]cannibal!D121</f>
        <v>0</v>
      </c>
      <c r="E5" s="1">
        <f>[49]cannibal!E121</f>
        <v>0.28690988921270094</v>
      </c>
      <c r="F5" s="1">
        <f>[49]cannibal!F121</f>
        <v>0</v>
      </c>
      <c r="G5" s="1">
        <f>[49]cannibal!G121</f>
        <v>0.25983900695431655</v>
      </c>
      <c r="H5" s="1">
        <f>[49]cannibal!H121</f>
        <v>0</v>
      </c>
      <c r="I5" s="1">
        <f>[49]cannibal!I121</f>
        <v>0.20297307002593798</v>
      </c>
      <c r="J5" s="1">
        <f>[49]cannibal!J121</f>
        <v>0</v>
      </c>
      <c r="K5" s="1">
        <f>[49]cannibal!K121</f>
        <v>0.31679492748041083</v>
      </c>
      <c r="L5" s="1">
        <f>[49]cannibal!L121</f>
        <v>0.15255346935342834</v>
      </c>
      <c r="M5" s="1">
        <f>[49]cannibal!M121</f>
        <v>0.24338072715040693</v>
      </c>
      <c r="N5" s="1">
        <f>[49]cannibal!N121</f>
        <v>0</v>
      </c>
      <c r="O5" s="1">
        <f>[49]cannibal!O121</f>
        <v>5.7784175802295237E-2</v>
      </c>
      <c r="P5" s="1">
        <f>[49]cannibal!P121</f>
        <v>0</v>
      </c>
      <c r="Q5" s="1">
        <f>[49]cannibal!Q121</f>
        <v>0.21789346758350581</v>
      </c>
      <c r="R5" s="1">
        <f>[49]cannibal!R121</f>
        <v>4.9499782959124047E-3</v>
      </c>
      <c r="S5" s="1">
        <f>[49]cannibal!S121</f>
        <v>0.16335042866823601</v>
      </c>
      <c r="T5" s="1">
        <f>[49]cannibal!T121</f>
        <v>5.2054945923045914E-3</v>
      </c>
      <c r="U5" s="1">
        <f>[49]cannibal!U121</f>
        <v>0.16692358036795132</v>
      </c>
      <c r="V5" s="1">
        <f>[49]cannibal!V121</f>
        <v>5.2744950764623761E-3</v>
      </c>
      <c r="W5" s="1">
        <f>[49]cannibal!W121</f>
        <v>0.16933324062077457</v>
      </c>
    </row>
    <row r="6" spans="1:23" x14ac:dyDescent="0.2">
      <c r="A6">
        <f>[45]cannibal!A122</f>
        <v>2</v>
      </c>
      <c r="B6" s="1">
        <f>[49]cannibal!B122</f>
        <v>0</v>
      </c>
      <c r="C6" s="1">
        <f>[49]cannibal!C122</f>
        <v>0</v>
      </c>
      <c r="D6" s="1">
        <f>[49]cannibal!D122</f>
        <v>0</v>
      </c>
      <c r="E6" s="1">
        <f>[49]cannibal!E122</f>
        <v>0</v>
      </c>
      <c r="F6" s="1">
        <f>[49]cannibal!F122</f>
        <v>0</v>
      </c>
      <c r="G6" s="1">
        <f>[49]cannibal!G122</f>
        <v>1.4181813419741706E-2</v>
      </c>
      <c r="H6" s="1">
        <f>[49]cannibal!H122</f>
        <v>0</v>
      </c>
      <c r="I6" s="1">
        <f>[49]cannibal!I122</f>
        <v>0</v>
      </c>
      <c r="J6" s="1">
        <f>[49]cannibal!J122</f>
        <v>1.2231241190865397E-2</v>
      </c>
      <c r="K6" s="1">
        <f>[49]cannibal!K122</f>
        <v>0</v>
      </c>
      <c r="L6" s="1">
        <f>[49]cannibal!L122</f>
        <v>0.15901630031344752</v>
      </c>
      <c r="M6" s="1">
        <f>[49]cannibal!M122</f>
        <v>8.1734097818495458E-2</v>
      </c>
      <c r="N6" s="1">
        <f>[49]cannibal!N122</f>
        <v>6.2559660885621343E-2</v>
      </c>
      <c r="O6" s="1">
        <f>[49]cannibal!O122</f>
        <v>0.17507250510431946</v>
      </c>
      <c r="P6" s="1">
        <f>[49]cannibal!P122</f>
        <v>1.1267968324019252E-3</v>
      </c>
      <c r="Q6" s="1">
        <f>[49]cannibal!Q122</f>
        <v>0.25212427839039686</v>
      </c>
      <c r="R6" s="1">
        <f>[49]cannibal!R122</f>
        <v>0.1499990585368341</v>
      </c>
      <c r="S6" s="1">
        <f>[49]cannibal!S122</f>
        <v>1.4735124036512117</v>
      </c>
      <c r="T6" s="1">
        <f>[49]cannibal!T122</f>
        <v>0.15774196196154133</v>
      </c>
      <c r="U6" s="1">
        <f>[49]cannibal!U122</f>
        <v>1.505744234278062</v>
      </c>
      <c r="V6" s="1">
        <f>[49]cannibal!V122</f>
        <v>0.15983288176836152</v>
      </c>
      <c r="W6" s="1">
        <f>[49]cannibal!W122</f>
        <v>1.5274807200655083</v>
      </c>
    </row>
    <row r="7" spans="1:23" x14ac:dyDescent="0.2">
      <c r="A7">
        <f>[45]cannibal!A123</f>
        <v>3</v>
      </c>
      <c r="B7" s="1">
        <f>[49]cannibal!B123</f>
        <v>0</v>
      </c>
      <c r="C7" s="1">
        <f>[49]cannibal!C123</f>
        <v>0</v>
      </c>
      <c r="D7" s="1">
        <f>[49]cannibal!D123</f>
        <v>0</v>
      </c>
      <c r="E7" s="1">
        <f>[49]cannibal!E123</f>
        <v>0</v>
      </c>
      <c r="F7" s="1">
        <f>[49]cannibal!F123</f>
        <v>0</v>
      </c>
      <c r="G7" s="1">
        <f>[49]cannibal!G123</f>
        <v>0</v>
      </c>
      <c r="H7" s="1">
        <f>[49]cannibal!H123</f>
        <v>0</v>
      </c>
      <c r="I7" s="1">
        <f>[49]cannibal!I123</f>
        <v>0</v>
      </c>
      <c r="J7" s="1">
        <f>[49]cannibal!J123</f>
        <v>3.814997703788367E-2</v>
      </c>
      <c r="K7" s="1">
        <f>[49]cannibal!K123</f>
        <v>0</v>
      </c>
      <c r="L7" s="1">
        <f>[49]cannibal!L123</f>
        <v>1.913096952582681E-2</v>
      </c>
      <c r="M7" s="1">
        <f>[49]cannibal!M123</f>
        <v>1.0012359757235374E-2</v>
      </c>
      <c r="N7" s="1">
        <f>[49]cannibal!N123</f>
        <v>0.48658758962155418</v>
      </c>
      <c r="O7" s="1">
        <f>[49]cannibal!O123</f>
        <v>0.45236604272255143</v>
      </c>
      <c r="P7" s="1">
        <f>[49]cannibal!P123</f>
        <v>0.3170888573176226</v>
      </c>
      <c r="Q7" s="1">
        <f>[49]cannibal!Q123</f>
        <v>0.61373460697133608</v>
      </c>
      <c r="R7" s="1">
        <f>[49]cannibal!R123</f>
        <v>0.74360125725478587</v>
      </c>
      <c r="S7" s="1">
        <f>[49]cannibal!S123</f>
        <v>0.5582094590939225</v>
      </c>
      <c r="T7" s="1">
        <f>[49]cannibal!T123</f>
        <v>0.78198571631457925</v>
      </c>
      <c r="U7" s="1">
        <f>[49]cannibal!U123</f>
        <v>0.57041981626176053</v>
      </c>
      <c r="V7" s="1">
        <f>[49]cannibal!V123</f>
        <v>0.79235118535376392</v>
      </c>
      <c r="W7" s="1">
        <f>[49]cannibal!W123</f>
        <v>0.57865423081025535</v>
      </c>
    </row>
    <row r="8" spans="1:23" x14ac:dyDescent="0.2">
      <c r="A8">
        <f>[45]cannibal!A124</f>
        <v>4</v>
      </c>
      <c r="B8" s="1">
        <f>[49]cannibal!B124</f>
        <v>0</v>
      </c>
      <c r="C8" s="1">
        <f>[49]cannibal!C124</f>
        <v>0</v>
      </c>
      <c r="D8" s="1">
        <f>[49]cannibal!D124</f>
        <v>0</v>
      </c>
      <c r="E8" s="1">
        <f>[49]cannibal!E124</f>
        <v>0</v>
      </c>
      <c r="F8" s="1">
        <f>[49]cannibal!F124</f>
        <v>0</v>
      </c>
      <c r="G8" s="1">
        <f>[49]cannibal!G124</f>
        <v>0</v>
      </c>
      <c r="H8" s="1">
        <f>[49]cannibal!H124</f>
        <v>0</v>
      </c>
      <c r="I8" s="1">
        <f>[49]cannibal!I124</f>
        <v>0</v>
      </c>
      <c r="J8" s="1">
        <f>[49]cannibal!J124</f>
        <v>0</v>
      </c>
      <c r="K8" s="1">
        <f>[49]cannibal!K124</f>
        <v>0</v>
      </c>
      <c r="L8" s="1">
        <f>[49]cannibal!L124</f>
        <v>0</v>
      </c>
      <c r="M8" s="1">
        <f>[49]cannibal!M124</f>
        <v>1.0089332817391174E-4</v>
      </c>
      <c r="N8" s="1">
        <f>[49]cannibal!N124</f>
        <v>4.3116453171308043E-2</v>
      </c>
      <c r="O8" s="1">
        <f>[49]cannibal!O124</f>
        <v>0.1873434983093914</v>
      </c>
      <c r="P8" s="1">
        <f>[49]cannibal!P124</f>
        <v>0.29735287019973611</v>
      </c>
      <c r="Q8" s="1">
        <f>[49]cannibal!Q124</f>
        <v>0.16852634874127953</v>
      </c>
      <c r="R8" s="1">
        <f>[49]cannibal!R124</f>
        <v>0.73324989123087991</v>
      </c>
      <c r="S8" s="1">
        <f>[49]cannibal!S124</f>
        <v>2.797482467066555E-2</v>
      </c>
      <c r="T8" s="1">
        <f>[49]cannibal!T124</f>
        <v>0.77110001608738754</v>
      </c>
      <c r="U8" s="1">
        <f>[49]cannibal!U124</f>
        <v>2.8586750168113989E-2</v>
      </c>
      <c r="V8" s="1">
        <f>[49]cannibal!V124</f>
        <v>0.78132119171261216</v>
      </c>
      <c r="W8" s="1">
        <f>[49]cannibal!W124</f>
        <v>2.8999420178460345E-2</v>
      </c>
    </row>
    <row r="9" spans="1:23" x14ac:dyDescent="0.2">
      <c r="A9">
        <f>[45]cannibal!A125</f>
        <v>5</v>
      </c>
      <c r="B9" s="1">
        <f>[49]cannibal!B125</f>
        <v>0</v>
      </c>
      <c r="C9" s="1">
        <f>[49]cannibal!C125</f>
        <v>0</v>
      </c>
      <c r="D9" s="1">
        <f>[49]cannibal!D125</f>
        <v>0</v>
      </c>
      <c r="E9" s="1">
        <f>[49]cannibal!E125</f>
        <v>0</v>
      </c>
      <c r="F9" s="1">
        <f>[49]cannibal!F125</f>
        <v>0</v>
      </c>
      <c r="G9" s="1">
        <f>[49]cannibal!G125</f>
        <v>0</v>
      </c>
      <c r="H9" s="1">
        <f>[49]cannibal!H125</f>
        <v>0</v>
      </c>
      <c r="I9" s="1">
        <f>[49]cannibal!I125</f>
        <v>0</v>
      </c>
      <c r="J9" s="1">
        <f>[49]cannibal!J125</f>
        <v>0</v>
      </c>
      <c r="K9" s="1">
        <f>[49]cannibal!K125</f>
        <v>0</v>
      </c>
      <c r="L9" s="1">
        <f>[49]cannibal!L125</f>
        <v>0</v>
      </c>
      <c r="M9" s="1">
        <f>[49]cannibal!M125</f>
        <v>0</v>
      </c>
      <c r="N9" s="1">
        <f>[49]cannibal!N125</f>
        <v>1.3080346297693127E-3</v>
      </c>
      <c r="O9" s="1">
        <f>[49]cannibal!O125</f>
        <v>5.3509342914099456E-3</v>
      </c>
      <c r="P9" s="1">
        <f>[49]cannibal!P125</f>
        <v>6.6668502397478777E-2</v>
      </c>
      <c r="Q9" s="1">
        <f>[49]cannibal!Q125</f>
        <v>4.387587145028282E-3</v>
      </c>
      <c r="R9" s="1">
        <f>[49]cannibal!R125</f>
        <v>0.16634685814606343</v>
      </c>
      <c r="S9" s="1">
        <f>[49]cannibal!S125</f>
        <v>0</v>
      </c>
      <c r="T9" s="1">
        <f>[49]cannibal!T125</f>
        <v>0.1749336297577809</v>
      </c>
      <c r="U9" s="1">
        <f>[49]cannibal!U125</f>
        <v>0</v>
      </c>
      <c r="V9" s="1">
        <f>[49]cannibal!V125</f>
        <v>0.17725243058155066</v>
      </c>
      <c r="W9" s="1">
        <f>[49]cannibal!W125</f>
        <v>0</v>
      </c>
    </row>
    <row r="10" spans="1:23" x14ac:dyDescent="0.2">
      <c r="A10">
        <f>[45]cannibal!A126</f>
        <v>6</v>
      </c>
      <c r="B10" s="1">
        <f>[49]cannibal!B126</f>
        <v>0</v>
      </c>
      <c r="C10" s="1">
        <f>[49]cannibal!C126</f>
        <v>0</v>
      </c>
      <c r="D10" s="1">
        <f>[49]cannibal!D126</f>
        <v>0</v>
      </c>
      <c r="E10" s="1">
        <f>[49]cannibal!E126</f>
        <v>0</v>
      </c>
      <c r="F10" s="1">
        <f>[49]cannibal!F126</f>
        <v>0</v>
      </c>
      <c r="G10" s="1">
        <f>[49]cannibal!G126</f>
        <v>0</v>
      </c>
      <c r="H10" s="1">
        <f>[49]cannibal!H126</f>
        <v>0</v>
      </c>
      <c r="I10" s="1">
        <f>[49]cannibal!I126</f>
        <v>0</v>
      </c>
      <c r="J10" s="1">
        <f>[49]cannibal!J126</f>
        <v>0</v>
      </c>
      <c r="K10" s="1">
        <f>[49]cannibal!K126</f>
        <v>0</v>
      </c>
      <c r="L10" s="1">
        <f>[49]cannibal!L126</f>
        <v>0</v>
      </c>
      <c r="M10" s="1">
        <f>[49]cannibal!M126</f>
        <v>0</v>
      </c>
      <c r="N10" s="1">
        <f>[49]cannibal!N126</f>
        <v>0</v>
      </c>
      <c r="O10" s="1">
        <f>[49]cannibal!O126</f>
        <v>0</v>
      </c>
      <c r="P10" s="1">
        <f>[49]cannibal!P126</f>
        <v>0</v>
      </c>
      <c r="Q10" s="1">
        <f>[49]cannibal!Q126</f>
        <v>0</v>
      </c>
      <c r="R10" s="1">
        <f>[49]cannibal!R126</f>
        <v>0</v>
      </c>
      <c r="S10" s="1">
        <f>[49]cannibal!S126</f>
        <v>0</v>
      </c>
      <c r="T10" s="1">
        <f>[49]cannibal!T126</f>
        <v>0</v>
      </c>
      <c r="U10" s="1">
        <f>[49]cannibal!U126</f>
        <v>0</v>
      </c>
      <c r="V10" s="1">
        <f>[49]cannibal!V126</f>
        <v>0</v>
      </c>
      <c r="W10" s="1">
        <f>[49]cannibal!W126</f>
        <v>0</v>
      </c>
    </row>
  </sheetData>
  <pageMargins left="0.78740157499999996" right="0.78740157499999996" top="0.984251969" bottom="0.984251969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workbookViewId="0">
      <selection activeCell="A12" sqref="A12"/>
    </sheetView>
  </sheetViews>
  <sheetFormatPr defaultColWidth="9.140625" defaultRowHeight="12.75" x14ac:dyDescent="0.2"/>
  <sheetData>
    <row r="1" spans="1:24" x14ac:dyDescent="0.2">
      <c r="A1">
        <v>2009</v>
      </c>
      <c r="B1" s="1" t="s">
        <v>0</v>
      </c>
    </row>
    <row r="2" spans="1:24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4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4" x14ac:dyDescent="0.2">
      <c r="A4">
        <f>[45]cannibal!A120</f>
        <v>0</v>
      </c>
      <c r="B4" s="1">
        <f>[50]cannibal!B120</f>
        <v>0</v>
      </c>
      <c r="C4" s="1">
        <f>[50]cannibal!C120</f>
        <v>1.0021413612702286</v>
      </c>
      <c r="D4" s="1">
        <f>[50]cannibal!D120</f>
        <v>0</v>
      </c>
      <c r="E4" s="1">
        <f>[50]cannibal!E120</f>
        <v>0.41132773519257049</v>
      </c>
      <c r="F4" s="1">
        <f>[50]cannibal!F120</f>
        <v>0</v>
      </c>
      <c r="G4" s="1">
        <f>[50]cannibal!G120</f>
        <v>3.5720099396776055</v>
      </c>
      <c r="H4" s="1">
        <f>[50]cannibal!H120</f>
        <v>0</v>
      </c>
      <c r="I4" s="1">
        <f>[50]cannibal!I120</f>
        <v>4.2438103038672947</v>
      </c>
      <c r="J4" s="1">
        <f>[50]cannibal!J120</f>
        <v>0</v>
      </c>
      <c r="K4" s="1">
        <f>[50]cannibal!K120</f>
        <v>3.4679116446588738</v>
      </c>
      <c r="L4" s="1">
        <f>[50]cannibal!L120</f>
        <v>0</v>
      </c>
      <c r="M4" s="1">
        <f>[50]cannibal!M120</f>
        <v>4.1700345671446488</v>
      </c>
      <c r="N4" s="1">
        <f>[50]cannibal!N120</f>
        <v>0</v>
      </c>
      <c r="O4" s="1">
        <f>[50]cannibal!O120</f>
        <v>11.933831337984479</v>
      </c>
      <c r="P4" s="1">
        <f>[50]cannibal!P120</f>
        <v>0</v>
      </c>
      <c r="Q4" s="1">
        <f>[50]cannibal!Q120</f>
        <v>0.93536212151402065</v>
      </c>
      <c r="R4" s="1">
        <f>[50]cannibal!R120</f>
        <v>0</v>
      </c>
      <c r="S4" s="1">
        <f>[50]cannibal!S120</f>
        <v>3.0631502632900882</v>
      </c>
      <c r="T4" s="1">
        <f>[50]cannibal!T120</f>
        <v>0</v>
      </c>
      <c r="U4" s="1">
        <f>[50]cannibal!U120</f>
        <v>3.278341961653505</v>
      </c>
      <c r="V4" s="1">
        <f>[50]cannibal!V120</f>
        <v>0</v>
      </c>
      <c r="W4" s="1">
        <f>[50]cannibal!W120</f>
        <v>3.2835947759300423</v>
      </c>
      <c r="X4" s="1"/>
    </row>
    <row r="5" spans="1:24" x14ac:dyDescent="0.2">
      <c r="A5">
        <f>[45]cannibal!A121</f>
        <v>1</v>
      </c>
      <c r="B5" s="1">
        <f>[50]cannibal!B121</f>
        <v>0</v>
      </c>
      <c r="C5" s="1">
        <f>[50]cannibal!C121</f>
        <v>0</v>
      </c>
      <c r="D5" s="1">
        <f>[50]cannibal!D121</f>
        <v>0</v>
      </c>
      <c r="E5" s="1">
        <f>[50]cannibal!E121</f>
        <v>0.51315317634061086</v>
      </c>
      <c r="F5" s="1">
        <f>[50]cannibal!F121</f>
        <v>1.1869421886487672</v>
      </c>
      <c r="G5" s="1">
        <f>[50]cannibal!G121</f>
        <v>0.59295221884548877</v>
      </c>
      <c r="H5" s="1">
        <f>[50]cannibal!H121</f>
        <v>0.97602487999322973</v>
      </c>
      <c r="I5" s="1">
        <f>[50]cannibal!I121</f>
        <v>1.0761944711487546</v>
      </c>
      <c r="J5" s="1">
        <f>[50]cannibal!J121</f>
        <v>3.0007141138568376</v>
      </c>
      <c r="K5" s="1">
        <f>[50]cannibal!K121</f>
        <v>0.76556118357965031</v>
      </c>
      <c r="L5" s="1">
        <f>[50]cannibal!L121</f>
        <v>0.3889364936831462</v>
      </c>
      <c r="M5" s="1">
        <f>[50]cannibal!M121</f>
        <v>1.6772570688974988</v>
      </c>
      <c r="N5" s="1">
        <f>[50]cannibal!N121</f>
        <v>0.14620945917211106</v>
      </c>
      <c r="O5" s="1">
        <f>[50]cannibal!O121</f>
        <v>1.7108833114703843</v>
      </c>
      <c r="P5" s="1">
        <f>[50]cannibal!P121</f>
        <v>78.511660196058529</v>
      </c>
      <c r="Q5" s="1">
        <f>[50]cannibal!Q121</f>
        <v>1.9785763364328584</v>
      </c>
      <c r="R5" s="1">
        <f>[50]cannibal!R121</f>
        <v>24.769392096828962</v>
      </c>
      <c r="S5" s="1">
        <f>[50]cannibal!S121</f>
        <v>5.5002433762457281</v>
      </c>
      <c r="T5" s="1">
        <f>[50]cannibal!T121</f>
        <v>26.807295643179103</v>
      </c>
      <c r="U5" s="1">
        <f>[50]cannibal!U121</f>
        <v>5.8866451560510571</v>
      </c>
      <c r="V5" s="1">
        <f>[50]cannibal!V121</f>
        <v>26.987045288038455</v>
      </c>
      <c r="W5" s="1">
        <f>[50]cannibal!W121</f>
        <v>5.8960771964172869</v>
      </c>
      <c r="X5" s="1"/>
    </row>
    <row r="6" spans="1:24" x14ac:dyDescent="0.2">
      <c r="A6">
        <f>[45]cannibal!A122</f>
        <v>2</v>
      </c>
      <c r="B6" s="1">
        <f>[50]cannibal!B122</f>
        <v>0</v>
      </c>
      <c r="C6" s="1">
        <f>[50]cannibal!C122</f>
        <v>0</v>
      </c>
      <c r="D6" s="1">
        <f>[50]cannibal!D122</f>
        <v>0</v>
      </c>
      <c r="E6" s="1">
        <f>[50]cannibal!E122</f>
        <v>0</v>
      </c>
      <c r="F6" s="1">
        <f>[50]cannibal!F122</f>
        <v>3.3537335905341969E-3</v>
      </c>
      <c r="G6" s="1">
        <f>[50]cannibal!G122</f>
        <v>0</v>
      </c>
      <c r="H6" s="1">
        <f>[50]cannibal!H122</f>
        <v>0.12228980822763112</v>
      </c>
      <c r="I6" s="1">
        <f>[50]cannibal!I122</f>
        <v>1.9829326231715376E-3</v>
      </c>
      <c r="J6" s="1">
        <f>[50]cannibal!J122</f>
        <v>1.4967264898078419E-3</v>
      </c>
      <c r="K6" s="1">
        <f>[50]cannibal!K122</f>
        <v>1.85772596733863E-2</v>
      </c>
      <c r="L6" s="1">
        <f>[50]cannibal!L122</f>
        <v>1.360312066502236E-3</v>
      </c>
      <c r="M6" s="1">
        <f>[50]cannibal!M122</f>
        <v>4.7562506151406649E-2</v>
      </c>
      <c r="N6" s="1">
        <f>[50]cannibal!N122</f>
        <v>5.3557095498183376E-2</v>
      </c>
      <c r="O6" s="1">
        <f>[50]cannibal!O122</f>
        <v>0.11591694436946823</v>
      </c>
      <c r="P6" s="1">
        <f>[50]cannibal!P122</f>
        <v>1.3779815093854729E-2</v>
      </c>
      <c r="Q6" s="1">
        <f>[50]cannibal!Q122</f>
        <v>0.10145679173709171</v>
      </c>
      <c r="R6" s="1">
        <f>[50]cannibal!R122</f>
        <v>0.57754920947380939</v>
      </c>
      <c r="S6" s="1">
        <f>[50]cannibal!S122</f>
        <v>0.21479557796712098</v>
      </c>
      <c r="T6" s="1">
        <f>[50]cannibal!T122</f>
        <v>0.62506711292405492</v>
      </c>
      <c r="U6" s="1">
        <f>[50]cannibal!U122</f>
        <v>0.22988534544527589</v>
      </c>
      <c r="V6" s="1">
        <f>[50]cannibal!V122</f>
        <v>0.62925834478335507</v>
      </c>
      <c r="W6" s="1">
        <f>[50]cannibal!W122</f>
        <v>0.23025368561193529</v>
      </c>
      <c r="X6" s="1"/>
    </row>
    <row r="7" spans="1:24" x14ac:dyDescent="0.2">
      <c r="A7">
        <f>[45]cannibal!A123</f>
        <v>3</v>
      </c>
      <c r="B7" s="1">
        <f>[50]cannibal!B123</f>
        <v>0</v>
      </c>
      <c r="C7" s="1">
        <f>[50]cannibal!C123</f>
        <v>0</v>
      </c>
      <c r="D7" s="1">
        <f>[50]cannibal!D123</f>
        <v>0</v>
      </c>
      <c r="E7" s="1">
        <f>[50]cannibal!E123</f>
        <v>0</v>
      </c>
      <c r="F7" s="1">
        <f>[50]cannibal!F123</f>
        <v>0</v>
      </c>
      <c r="G7" s="1">
        <f>[50]cannibal!G123</f>
        <v>0</v>
      </c>
      <c r="H7" s="1">
        <f>[50]cannibal!H123</f>
        <v>0</v>
      </c>
      <c r="I7" s="1">
        <f>[50]cannibal!I123</f>
        <v>0</v>
      </c>
      <c r="J7" s="1">
        <f>[50]cannibal!J123</f>
        <v>0</v>
      </c>
      <c r="K7" s="1">
        <f>[50]cannibal!K123</f>
        <v>2.6820182722156066E-2</v>
      </c>
      <c r="L7" s="1">
        <f>[50]cannibal!L123</f>
        <v>0</v>
      </c>
      <c r="M7" s="1">
        <f>[50]cannibal!M123</f>
        <v>9.1751697709148428E-3</v>
      </c>
      <c r="N7" s="1">
        <f>[50]cannibal!N123</f>
        <v>0.27707438696113584</v>
      </c>
      <c r="O7" s="1">
        <f>[50]cannibal!O123</f>
        <v>1.7172036741873047E-2</v>
      </c>
      <c r="P7" s="1">
        <f>[50]cannibal!P123</f>
        <v>0</v>
      </c>
      <c r="Q7" s="1">
        <f>[50]cannibal!Q123</f>
        <v>0.26274213894115667</v>
      </c>
      <c r="R7" s="1">
        <f>[50]cannibal!R123</f>
        <v>0</v>
      </c>
      <c r="S7" s="1">
        <f>[50]cannibal!S123</f>
        <v>1.1269548905054161</v>
      </c>
      <c r="T7" s="1">
        <f>[50]cannibal!T123</f>
        <v>0</v>
      </c>
      <c r="U7" s="1">
        <f>[50]cannibal!U123</f>
        <v>1.2061254554539145</v>
      </c>
      <c r="V7" s="1">
        <f>[50]cannibal!V123</f>
        <v>0</v>
      </c>
      <c r="W7" s="1">
        <f>[50]cannibal!W123</f>
        <v>1.2080580033960788</v>
      </c>
      <c r="X7" s="1"/>
    </row>
    <row r="8" spans="1:24" x14ac:dyDescent="0.2">
      <c r="A8">
        <f>[45]cannibal!A124</f>
        <v>4</v>
      </c>
      <c r="B8" s="1">
        <f>[50]cannibal!B124</f>
        <v>0</v>
      </c>
      <c r="C8" s="1">
        <f>[50]cannibal!C124</f>
        <v>0</v>
      </c>
      <c r="D8" s="1">
        <f>[50]cannibal!D124</f>
        <v>0</v>
      </c>
      <c r="E8" s="1">
        <f>[50]cannibal!E124</f>
        <v>0</v>
      </c>
      <c r="F8" s="1">
        <f>[50]cannibal!F124</f>
        <v>0</v>
      </c>
      <c r="G8" s="1">
        <f>[50]cannibal!G124</f>
        <v>0</v>
      </c>
      <c r="H8" s="1">
        <f>[50]cannibal!H124</f>
        <v>0</v>
      </c>
      <c r="I8" s="1">
        <f>[50]cannibal!I124</f>
        <v>0</v>
      </c>
      <c r="J8" s="1">
        <f>[50]cannibal!J124</f>
        <v>0</v>
      </c>
      <c r="K8" s="1">
        <f>[50]cannibal!K124</f>
        <v>4.884283921484921E-3</v>
      </c>
      <c r="L8" s="1">
        <f>[50]cannibal!L124</f>
        <v>0</v>
      </c>
      <c r="M8" s="1">
        <f>[50]cannibal!M124</f>
        <v>3.5242458397975046E-4</v>
      </c>
      <c r="N8" s="1">
        <f>[50]cannibal!N124</f>
        <v>1.4350427621886627E-3</v>
      </c>
      <c r="O8" s="1">
        <f>[50]cannibal!O124</f>
        <v>6.5958974666865239E-4</v>
      </c>
      <c r="P8" s="1">
        <f>[50]cannibal!P124</f>
        <v>0</v>
      </c>
      <c r="Q8" s="1">
        <f>[50]cannibal!Q124</f>
        <v>0.49357157859069428</v>
      </c>
      <c r="R8" s="1">
        <f>[50]cannibal!R124</f>
        <v>0</v>
      </c>
      <c r="S8" s="1">
        <f>[50]cannibal!S124</f>
        <v>0.26028357049773027</v>
      </c>
      <c r="T8" s="1">
        <f>[50]cannibal!T124</f>
        <v>0</v>
      </c>
      <c r="U8" s="1">
        <f>[50]cannibal!U124</f>
        <v>0.27856894952818634</v>
      </c>
      <c r="V8" s="1">
        <f>[50]cannibal!V124</f>
        <v>0</v>
      </c>
      <c r="W8" s="1">
        <f>[50]cannibal!W124</f>
        <v>0.27901529434889072</v>
      </c>
      <c r="X8" s="1"/>
    </row>
    <row r="9" spans="1:24" x14ac:dyDescent="0.2">
      <c r="A9">
        <f>[45]cannibal!A125</f>
        <v>5</v>
      </c>
      <c r="B9" s="1">
        <f>[50]cannibal!B125</f>
        <v>0</v>
      </c>
      <c r="C9" s="1">
        <f>[50]cannibal!C125</f>
        <v>0</v>
      </c>
      <c r="D9" s="1">
        <f>[50]cannibal!D125</f>
        <v>0</v>
      </c>
      <c r="E9" s="1">
        <f>[50]cannibal!E125</f>
        <v>0</v>
      </c>
      <c r="F9" s="1">
        <f>[50]cannibal!F125</f>
        <v>0</v>
      </c>
      <c r="G9" s="1">
        <f>[50]cannibal!G125</f>
        <v>0</v>
      </c>
      <c r="H9" s="1">
        <f>[50]cannibal!H125</f>
        <v>0</v>
      </c>
      <c r="I9" s="1">
        <f>[50]cannibal!I125</f>
        <v>0</v>
      </c>
      <c r="J9" s="1">
        <f>[50]cannibal!J125</f>
        <v>0</v>
      </c>
      <c r="K9" s="1">
        <f>[50]cannibal!K125</f>
        <v>2.1237319047659733E-4</v>
      </c>
      <c r="L9" s="1">
        <f>[50]cannibal!L125</f>
        <v>0</v>
      </c>
      <c r="M9" s="1">
        <f>[50]cannibal!M125</f>
        <v>0</v>
      </c>
      <c r="N9" s="1">
        <f>[50]cannibal!N125</f>
        <v>0</v>
      </c>
      <c r="O9" s="1">
        <f>[50]cannibal!O125</f>
        <v>0</v>
      </c>
      <c r="P9" s="1">
        <f>[50]cannibal!P125</f>
        <v>0</v>
      </c>
      <c r="Q9" s="1">
        <f>[50]cannibal!Q125</f>
        <v>0.15999485882405648</v>
      </c>
      <c r="R9" s="1">
        <f>[50]cannibal!R125</f>
        <v>0</v>
      </c>
      <c r="S9" s="1">
        <f>[50]cannibal!S125</f>
        <v>5.6507740425108061E-2</v>
      </c>
      <c r="T9" s="1">
        <f>[50]cannibal!T125</f>
        <v>0</v>
      </c>
      <c r="U9" s="1">
        <f>[50]cannibal!U125</f>
        <v>6.0477508666153201E-2</v>
      </c>
      <c r="V9" s="1">
        <f>[50]cannibal!V125</f>
        <v>0</v>
      </c>
      <c r="W9" s="1">
        <f>[50]cannibal!W125</f>
        <v>6.0574410430717977E-2</v>
      </c>
      <c r="X9" s="1"/>
    </row>
    <row r="10" spans="1:24" x14ac:dyDescent="0.2">
      <c r="A10">
        <f>[45]cannibal!A126</f>
        <v>6</v>
      </c>
      <c r="B10" s="1">
        <f>[50]cannibal!B126</f>
        <v>0</v>
      </c>
      <c r="C10" s="1">
        <f>[50]cannibal!C126</f>
        <v>0</v>
      </c>
      <c r="D10" s="1">
        <f>[50]cannibal!D126</f>
        <v>0</v>
      </c>
      <c r="E10" s="1">
        <f>[50]cannibal!E126</f>
        <v>0</v>
      </c>
      <c r="F10" s="1">
        <f>[50]cannibal!F126</f>
        <v>0</v>
      </c>
      <c r="G10" s="1">
        <f>[50]cannibal!G126</f>
        <v>0</v>
      </c>
      <c r="H10" s="1">
        <f>[50]cannibal!H126</f>
        <v>0</v>
      </c>
      <c r="I10" s="1">
        <f>[50]cannibal!I126</f>
        <v>0</v>
      </c>
      <c r="J10" s="1">
        <f>[50]cannibal!J126</f>
        <v>0</v>
      </c>
      <c r="K10" s="1">
        <f>[50]cannibal!K126</f>
        <v>0</v>
      </c>
      <c r="L10" s="1">
        <f>[50]cannibal!L126</f>
        <v>0</v>
      </c>
      <c r="M10" s="1">
        <f>[50]cannibal!M126</f>
        <v>0</v>
      </c>
      <c r="N10" s="1">
        <f>[50]cannibal!N126</f>
        <v>0</v>
      </c>
      <c r="O10" s="1">
        <f>[50]cannibal!O126</f>
        <v>0</v>
      </c>
      <c r="P10" s="1">
        <f>[50]cannibal!P126</f>
        <v>0</v>
      </c>
      <c r="Q10" s="1">
        <f>[50]cannibal!Q126</f>
        <v>3.9586849876338519E-3</v>
      </c>
      <c r="R10" s="1">
        <f>[50]cannibal!R126</f>
        <v>0</v>
      </c>
      <c r="S10" s="1">
        <f>[50]cannibal!S126</f>
        <v>5.1266203535850052E-3</v>
      </c>
      <c r="T10" s="1">
        <f>[50]cannibal!T126</f>
        <v>0</v>
      </c>
      <c r="U10" s="1">
        <f>[50]cannibal!U126</f>
        <v>5.4867744583227459E-3</v>
      </c>
      <c r="V10" s="1">
        <f>[50]cannibal!V126</f>
        <v>0</v>
      </c>
      <c r="W10" s="1">
        <f>[50]cannibal!W126</f>
        <v>5.495565794779997E-3</v>
      </c>
      <c r="X10" s="1"/>
    </row>
  </sheetData>
  <pageMargins left="0.78740157499999996" right="0.78740157499999996" top="0.984251969" bottom="0.984251969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A12" sqref="A12:A21"/>
    </sheetView>
  </sheetViews>
  <sheetFormatPr defaultColWidth="9.140625" defaultRowHeight="12.75" x14ac:dyDescent="0.2"/>
  <sheetData>
    <row r="1" spans="1:23" x14ac:dyDescent="0.2">
      <c r="A1">
        <v>2010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[51]cannibal!B120</f>
        <v>0</v>
      </c>
      <c r="C4" s="1">
        <f>[51]cannibal!C120</f>
        <v>0</v>
      </c>
      <c r="D4" s="1">
        <f>[51]cannibal!D120</f>
        <v>0</v>
      </c>
      <c r="E4" s="1">
        <f>[51]cannibal!E120</f>
        <v>2.483002772858339</v>
      </c>
      <c r="F4" s="1">
        <f>[51]cannibal!F120</f>
        <v>0</v>
      </c>
      <c r="G4" s="1">
        <f>[51]cannibal!G120</f>
        <v>1.6851804286784997</v>
      </c>
      <c r="H4" s="1">
        <f>[51]cannibal!H120</f>
        <v>0</v>
      </c>
      <c r="I4" s="1">
        <f>[51]cannibal!I120</f>
        <v>1.9015357940037463</v>
      </c>
      <c r="J4" s="1">
        <f>[51]cannibal!J120</f>
        <v>0</v>
      </c>
      <c r="K4" s="1">
        <f>[51]cannibal!K120</f>
        <v>0.99519260165210333</v>
      </c>
      <c r="L4" s="1">
        <f>[51]cannibal!L120</f>
        <v>0</v>
      </c>
      <c r="M4" s="1">
        <f>[51]cannibal!M120</f>
        <v>1.284870945068366</v>
      </c>
      <c r="N4" s="1">
        <f>[51]cannibal!N120</f>
        <v>0</v>
      </c>
      <c r="O4" s="1">
        <f>[51]cannibal!O120</f>
        <v>1.1808562777297811</v>
      </c>
      <c r="P4" s="1">
        <f>[51]cannibal!P120</f>
        <v>0</v>
      </c>
      <c r="Q4" s="1">
        <f>[51]cannibal!Q120</f>
        <v>21.13281884790695</v>
      </c>
      <c r="R4" s="1">
        <f>[51]cannibal!R120</f>
        <v>0</v>
      </c>
      <c r="S4" s="1">
        <f>[51]cannibal!S120</f>
        <v>6.2204349353732757</v>
      </c>
      <c r="T4" s="1">
        <f>[51]cannibal!T120</f>
        <v>0</v>
      </c>
      <c r="U4" s="1">
        <f>[51]cannibal!U120</f>
        <v>6.4886468065046214</v>
      </c>
      <c r="V4" s="1">
        <f>[51]cannibal!V120</f>
        <v>0</v>
      </c>
      <c r="W4" s="1">
        <f>[51]cannibal!W120</f>
        <v>6.5701397403255948</v>
      </c>
    </row>
    <row r="5" spans="1:23" x14ac:dyDescent="0.2">
      <c r="A5">
        <f>[45]cannibal!A121</f>
        <v>1</v>
      </c>
      <c r="B5" s="1">
        <f>[51]cannibal!B121</f>
        <v>0</v>
      </c>
      <c r="C5" s="1">
        <f>[51]cannibal!C121</f>
        <v>0</v>
      </c>
      <c r="D5" s="1">
        <f>[51]cannibal!D121</f>
        <v>0</v>
      </c>
      <c r="E5" s="1">
        <f>[51]cannibal!E121</f>
        <v>0.44841060695002533</v>
      </c>
      <c r="F5" s="1">
        <f>[51]cannibal!F121</f>
        <v>3.4391460626287618</v>
      </c>
      <c r="G5" s="1">
        <f>[51]cannibal!G121</f>
        <v>1.3871713586405587</v>
      </c>
      <c r="H5" s="1">
        <f>[51]cannibal!H121</f>
        <v>1.4864208304917417</v>
      </c>
      <c r="I5" s="1">
        <f>[51]cannibal!I121</f>
        <v>1.5752601716278409</v>
      </c>
      <c r="J5" s="1">
        <f>[51]cannibal!J121</f>
        <v>3.4506209476498348</v>
      </c>
      <c r="K5" s="1">
        <f>[51]cannibal!K121</f>
        <v>1.4725809874140194</v>
      </c>
      <c r="L5" s="1">
        <f>[51]cannibal!L121</f>
        <v>2.2276909126159223</v>
      </c>
      <c r="M5" s="1">
        <f>[51]cannibal!M121</f>
        <v>0.62774851350459082</v>
      </c>
      <c r="N5" s="1">
        <f>[51]cannibal!N121</f>
        <v>0.30036627303427277</v>
      </c>
      <c r="O5" s="1">
        <f>[51]cannibal!O121</f>
        <v>1.9976013843498674</v>
      </c>
      <c r="P5" s="1">
        <f>[51]cannibal!P121</f>
        <v>0.2778651072992363</v>
      </c>
      <c r="Q5" s="1">
        <f>[51]cannibal!Q121</f>
        <v>4.936341442599474</v>
      </c>
      <c r="R5" s="1">
        <f>[51]cannibal!R121</f>
        <v>22.648297472230951</v>
      </c>
      <c r="S5" s="1">
        <f>[51]cannibal!S121</f>
        <v>0.37695995420284478</v>
      </c>
      <c r="T5" s="1">
        <f>[51]cannibal!T121</f>
        <v>23.580422496564207</v>
      </c>
      <c r="U5" s="1">
        <f>[51]cannibal!U121</f>
        <v>0.39321366245777478</v>
      </c>
      <c r="V5" s="1">
        <f>[51]cannibal!V121</f>
        <v>24.666481376639407</v>
      </c>
      <c r="W5" s="1">
        <f>[51]cannibal!W121</f>
        <v>0.39815215517093194</v>
      </c>
    </row>
    <row r="6" spans="1:23" x14ac:dyDescent="0.2">
      <c r="A6">
        <f>[45]cannibal!A122</f>
        <v>2</v>
      </c>
      <c r="B6" s="1">
        <f>[51]cannibal!B122</f>
        <v>0</v>
      </c>
      <c r="C6" s="1">
        <f>[51]cannibal!C122</f>
        <v>0</v>
      </c>
      <c r="D6" s="1">
        <f>[51]cannibal!D122</f>
        <v>0</v>
      </c>
      <c r="E6" s="1">
        <f>[51]cannibal!E122</f>
        <v>0</v>
      </c>
      <c r="F6" s="1">
        <f>[51]cannibal!F122</f>
        <v>1.6657516350807505E-2</v>
      </c>
      <c r="G6" s="1">
        <f>[51]cannibal!G122</f>
        <v>0</v>
      </c>
      <c r="H6" s="1">
        <f>[51]cannibal!H122</f>
        <v>6.9376108971046738E-3</v>
      </c>
      <c r="I6" s="1">
        <f>[51]cannibal!I122</f>
        <v>0</v>
      </c>
      <c r="J6" s="1">
        <f>[51]cannibal!J122</f>
        <v>0.12674667419775998</v>
      </c>
      <c r="K6" s="1">
        <f>[51]cannibal!K122</f>
        <v>5.0978225985878207E-2</v>
      </c>
      <c r="L6" s="1">
        <f>[51]cannibal!L122</f>
        <v>5.9750817437871931E-2</v>
      </c>
      <c r="M6" s="1">
        <f>[51]cannibal!M122</f>
        <v>0.23468626167370271</v>
      </c>
      <c r="N6" s="1">
        <f>[51]cannibal!N122</f>
        <v>4.4301361112617926E-2</v>
      </c>
      <c r="O6" s="1">
        <f>[51]cannibal!O122</f>
        <v>0.42399928955696431</v>
      </c>
      <c r="P6" s="1">
        <f>[51]cannibal!P122</f>
        <v>8.0684192276813064E-3</v>
      </c>
      <c r="Q6" s="1">
        <f>[51]cannibal!Q122</f>
        <v>9.0337018413955472E-2</v>
      </c>
      <c r="R6" s="1">
        <f>[51]cannibal!R122</f>
        <v>0.67289363731394347</v>
      </c>
      <c r="S6" s="1">
        <f>[51]cannibal!S122</f>
        <v>3.2765757041762038E-2</v>
      </c>
      <c r="T6" s="1">
        <f>[51]cannibal!T122</f>
        <v>0.70058759527365289</v>
      </c>
      <c r="U6" s="1">
        <f>[51]cannibal!U122</f>
        <v>3.4178546516535124E-2</v>
      </c>
      <c r="V6" s="1">
        <f>[51]cannibal!V122</f>
        <v>0.73285501453759283</v>
      </c>
      <c r="W6" s="1">
        <f>[51]cannibal!W122</f>
        <v>3.4607805514971716E-2</v>
      </c>
    </row>
    <row r="7" spans="1:23" x14ac:dyDescent="0.2">
      <c r="A7">
        <f>[45]cannibal!A123</f>
        <v>3</v>
      </c>
      <c r="B7" s="1">
        <f>[51]cannibal!B123</f>
        <v>0</v>
      </c>
      <c r="C7" s="1">
        <f>[51]cannibal!C123</f>
        <v>0</v>
      </c>
      <c r="D7" s="1">
        <f>[51]cannibal!D123</f>
        <v>0</v>
      </c>
      <c r="E7" s="1">
        <f>[51]cannibal!E123</f>
        <v>0</v>
      </c>
      <c r="F7" s="1">
        <f>[51]cannibal!F123</f>
        <v>0</v>
      </c>
      <c r="G7" s="1">
        <f>[51]cannibal!G123</f>
        <v>0</v>
      </c>
      <c r="H7" s="1">
        <f>[51]cannibal!H123</f>
        <v>0</v>
      </c>
      <c r="I7" s="1">
        <f>[51]cannibal!I123</f>
        <v>0</v>
      </c>
      <c r="J7" s="1">
        <f>[51]cannibal!J123</f>
        <v>0</v>
      </c>
      <c r="K7" s="1">
        <f>[51]cannibal!K123</f>
        <v>1.8628039055455217E-3</v>
      </c>
      <c r="L7" s="1">
        <f>[51]cannibal!L123</f>
        <v>3.148864931025125E-3</v>
      </c>
      <c r="M7" s="1">
        <f>[51]cannibal!M123</f>
        <v>6.3636817721716588E-2</v>
      </c>
      <c r="N7" s="1">
        <f>[51]cannibal!N123</f>
        <v>4.2465325220677527E-3</v>
      </c>
      <c r="O7" s="1">
        <f>[51]cannibal!O123</f>
        <v>1.0724464737397322E-2</v>
      </c>
      <c r="P7" s="1">
        <f>[51]cannibal!P123</f>
        <v>6.4043039829498993E-2</v>
      </c>
      <c r="Q7" s="1">
        <f>[51]cannibal!Q123</f>
        <v>0.17254132136024455</v>
      </c>
      <c r="R7" s="1">
        <f>[51]cannibal!R123</f>
        <v>0.70885338118331376</v>
      </c>
      <c r="S7" s="1">
        <f>[51]cannibal!S123</f>
        <v>0.1062732088130524</v>
      </c>
      <c r="T7" s="1">
        <f>[51]cannibal!T123</f>
        <v>0.73802731692812362</v>
      </c>
      <c r="U7" s="1">
        <f>[51]cannibal!U123</f>
        <v>0.11085548263843895</v>
      </c>
      <c r="V7" s="1">
        <f>[51]cannibal!V123</f>
        <v>0.77201912184190979</v>
      </c>
      <c r="W7" s="1">
        <f>[51]cannibal!W123</f>
        <v>0.11224775113135339</v>
      </c>
    </row>
    <row r="8" spans="1:23" x14ac:dyDescent="0.2">
      <c r="A8">
        <f>[45]cannibal!A124</f>
        <v>4</v>
      </c>
      <c r="B8" s="1">
        <f>[51]cannibal!B124</f>
        <v>0</v>
      </c>
      <c r="C8" s="1">
        <f>[51]cannibal!C124</f>
        <v>0</v>
      </c>
      <c r="D8" s="1">
        <f>[51]cannibal!D124</f>
        <v>0</v>
      </c>
      <c r="E8" s="1">
        <f>[51]cannibal!E124</f>
        <v>0</v>
      </c>
      <c r="F8" s="1">
        <f>[51]cannibal!F124</f>
        <v>0</v>
      </c>
      <c r="G8" s="1">
        <f>[51]cannibal!G124</f>
        <v>0</v>
      </c>
      <c r="H8" s="1">
        <f>[51]cannibal!H124</f>
        <v>0</v>
      </c>
      <c r="I8" s="1">
        <f>[51]cannibal!I124</f>
        <v>0</v>
      </c>
      <c r="J8" s="1">
        <f>[51]cannibal!J124</f>
        <v>0</v>
      </c>
      <c r="K8" s="1">
        <f>[51]cannibal!K124</f>
        <v>0</v>
      </c>
      <c r="L8" s="1">
        <f>[51]cannibal!L124</f>
        <v>4.2172785609796296E-3</v>
      </c>
      <c r="M8" s="1">
        <f>[51]cannibal!M124</f>
        <v>1.8486799458017081E-2</v>
      </c>
      <c r="N8" s="1">
        <f>[51]cannibal!N124</f>
        <v>0</v>
      </c>
      <c r="O8" s="1">
        <f>[51]cannibal!O124</f>
        <v>0</v>
      </c>
      <c r="P8" s="1">
        <f>[51]cannibal!P124</f>
        <v>8.5772919692996372E-2</v>
      </c>
      <c r="Q8" s="1">
        <f>[51]cannibal!Q124</f>
        <v>5.1885807488233925E-2</v>
      </c>
      <c r="R8" s="1">
        <f>[51]cannibal!R124</f>
        <v>3.0869746412848838E-2</v>
      </c>
      <c r="S8" s="1">
        <f>[51]cannibal!S124</f>
        <v>0.5458386957731185</v>
      </c>
      <c r="T8" s="1">
        <f>[51]cannibal!T124</f>
        <v>3.2140237634607063E-2</v>
      </c>
      <c r="U8" s="1">
        <f>[51]cannibal!U124</f>
        <v>0.56937409473640921</v>
      </c>
      <c r="V8" s="1">
        <f>[51]cannibal!V124</f>
        <v>3.3620541496672214E-2</v>
      </c>
      <c r="W8" s="1">
        <f>[51]cannibal!W124</f>
        <v>0.5765250411209798</v>
      </c>
    </row>
    <row r="9" spans="1:23" x14ac:dyDescent="0.2">
      <c r="A9">
        <f>[45]cannibal!A125</f>
        <v>5</v>
      </c>
      <c r="B9" s="1">
        <f>[51]cannibal!B125</f>
        <v>0</v>
      </c>
      <c r="C9" s="1">
        <f>[51]cannibal!C125</f>
        <v>0</v>
      </c>
      <c r="D9" s="1">
        <f>[51]cannibal!D125</f>
        <v>0</v>
      </c>
      <c r="E9" s="1">
        <f>[51]cannibal!E125</f>
        <v>0</v>
      </c>
      <c r="F9" s="1">
        <f>[51]cannibal!F125</f>
        <v>0</v>
      </c>
      <c r="G9" s="1">
        <f>[51]cannibal!G125</f>
        <v>0</v>
      </c>
      <c r="H9" s="1">
        <f>[51]cannibal!H125</f>
        <v>0</v>
      </c>
      <c r="I9" s="1">
        <f>[51]cannibal!I125</f>
        <v>0</v>
      </c>
      <c r="J9" s="1">
        <f>[51]cannibal!J125</f>
        <v>0</v>
      </c>
      <c r="K9" s="1">
        <f>[51]cannibal!K125</f>
        <v>0</v>
      </c>
      <c r="L9" s="1">
        <f>[51]cannibal!L125</f>
        <v>2.0151238615356051E-4</v>
      </c>
      <c r="M9" s="1">
        <f>[51]cannibal!M125</f>
        <v>0</v>
      </c>
      <c r="N9" s="1">
        <f>[51]cannibal!N125</f>
        <v>0</v>
      </c>
      <c r="O9" s="1">
        <f>[51]cannibal!O125</f>
        <v>0</v>
      </c>
      <c r="P9" s="1">
        <f>[51]cannibal!P125</f>
        <v>4.098450094005281E-3</v>
      </c>
      <c r="Q9" s="1">
        <f>[51]cannibal!Q125</f>
        <v>0</v>
      </c>
      <c r="R9" s="1">
        <f>[51]cannibal!R125</f>
        <v>0</v>
      </c>
      <c r="S9" s="1">
        <f>[51]cannibal!S125</f>
        <v>0.66527503430019252</v>
      </c>
      <c r="T9" s="1">
        <f>[51]cannibal!T125</f>
        <v>0</v>
      </c>
      <c r="U9" s="1">
        <f>[51]cannibal!U125</f>
        <v>0.69396027313324182</v>
      </c>
      <c r="V9" s="1">
        <f>[51]cannibal!V125</f>
        <v>0</v>
      </c>
      <c r="W9" s="1">
        <f>[51]cannibal!W125</f>
        <v>0.70267593609029155</v>
      </c>
    </row>
    <row r="10" spans="1:23" x14ac:dyDescent="0.2">
      <c r="A10">
        <f>[45]cannibal!A126</f>
        <v>6</v>
      </c>
      <c r="B10" s="1">
        <f>[51]cannibal!B126</f>
        <v>0</v>
      </c>
      <c r="C10" s="1">
        <f>[51]cannibal!C126</f>
        <v>0</v>
      </c>
      <c r="D10" s="1">
        <f>[51]cannibal!D126</f>
        <v>0</v>
      </c>
      <c r="E10" s="1">
        <f>[51]cannibal!E126</f>
        <v>0</v>
      </c>
      <c r="F10" s="1">
        <f>[51]cannibal!F126</f>
        <v>0</v>
      </c>
      <c r="G10" s="1">
        <f>[51]cannibal!G126</f>
        <v>0</v>
      </c>
      <c r="H10" s="1">
        <f>[51]cannibal!H126</f>
        <v>0</v>
      </c>
      <c r="I10" s="1">
        <f>[51]cannibal!I126</f>
        <v>0</v>
      </c>
      <c r="J10" s="1">
        <f>[51]cannibal!J126</f>
        <v>0</v>
      </c>
      <c r="K10" s="1">
        <f>[51]cannibal!K126</f>
        <v>0</v>
      </c>
      <c r="L10" s="1">
        <f>[51]cannibal!L126</f>
        <v>0</v>
      </c>
      <c r="M10" s="1">
        <f>[51]cannibal!M126</f>
        <v>0</v>
      </c>
      <c r="N10" s="1">
        <f>[51]cannibal!N126</f>
        <v>0</v>
      </c>
      <c r="O10" s="1">
        <f>[51]cannibal!O126</f>
        <v>0</v>
      </c>
      <c r="P10" s="1">
        <f>[51]cannibal!P126</f>
        <v>0</v>
      </c>
      <c r="Q10" s="1">
        <f>[51]cannibal!Q126</f>
        <v>0</v>
      </c>
      <c r="R10" s="1">
        <f>[51]cannibal!R126</f>
        <v>0</v>
      </c>
      <c r="S10" s="1">
        <f>[51]cannibal!S126</f>
        <v>8.9228951987255486E-2</v>
      </c>
      <c r="T10" s="1">
        <f>[51]cannibal!T126</f>
        <v>0</v>
      </c>
      <c r="U10" s="1">
        <f>[51]cannibal!U126</f>
        <v>9.3076313855072354E-2</v>
      </c>
      <c r="V10" s="1">
        <f>[51]cannibal!V126</f>
        <v>0</v>
      </c>
      <c r="W10" s="1">
        <f>[51]cannibal!W126</f>
        <v>9.4245288236246519E-2</v>
      </c>
    </row>
  </sheetData>
  <pageMargins left="0.78740157499999996" right="0.78740157499999996" top="0.984251969" bottom="0.984251969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E6" sqref="E6"/>
    </sheetView>
  </sheetViews>
  <sheetFormatPr defaultColWidth="9.140625" defaultRowHeight="12.75" x14ac:dyDescent="0.2"/>
  <sheetData>
    <row r="1" spans="1:23" x14ac:dyDescent="0.2">
      <c r="A1">
        <v>2011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[52]cannibal!B120</f>
        <v>0</v>
      </c>
      <c r="C4" s="1">
        <f>[52]cannibal!C120</f>
        <v>1.1433743937160652</v>
      </c>
      <c r="D4" s="1">
        <f>[52]cannibal!D120</f>
        <v>0</v>
      </c>
      <c r="E4" s="1">
        <f>[52]cannibal!E120</f>
        <v>0.15570888976951711</v>
      </c>
      <c r="F4" s="1">
        <f>[52]cannibal!F120</f>
        <v>0</v>
      </c>
      <c r="G4" s="1">
        <f>[52]cannibal!G120</f>
        <v>10.127262169557183</v>
      </c>
      <c r="H4" s="1">
        <f>[52]cannibal!H120</f>
        <v>0</v>
      </c>
      <c r="I4" s="1">
        <f>[52]cannibal!I120</f>
        <v>0.48504058762422619</v>
      </c>
      <c r="J4" s="1">
        <f>[52]cannibal!J120</f>
        <v>0</v>
      </c>
      <c r="K4" s="1">
        <f>[52]cannibal!K120</f>
        <v>11.281974899550461</v>
      </c>
      <c r="L4" s="1">
        <f>[52]cannibal!L120</f>
        <v>0</v>
      </c>
      <c r="M4" s="1">
        <f>[52]cannibal!M120</f>
        <v>3.7032660881567483</v>
      </c>
      <c r="N4" s="1">
        <f>[52]cannibal!N120</f>
        <v>0</v>
      </c>
      <c r="O4" s="1">
        <f>[52]cannibal!O120</f>
        <v>3.9677798535482469</v>
      </c>
      <c r="P4" s="1">
        <f>[52]cannibal!P120</f>
        <v>0</v>
      </c>
      <c r="Q4" s="1">
        <f>[52]cannibal!Q120</f>
        <v>10.648711874971392</v>
      </c>
      <c r="R4" s="1">
        <f>[52]cannibal!R120</f>
        <v>0</v>
      </c>
      <c r="S4" s="1">
        <f>[52]cannibal!S120</f>
        <v>7.4815970966898844</v>
      </c>
      <c r="T4" s="1">
        <f>[52]cannibal!T120</f>
        <v>0</v>
      </c>
      <c r="U4" s="1">
        <f>[52]cannibal!U120</f>
        <v>8.0618661079183163</v>
      </c>
      <c r="V4" s="1">
        <f>[52]cannibal!V120</f>
        <v>0</v>
      </c>
      <c r="W4" s="1">
        <f>[52]cannibal!W120</f>
        <v>7.9491619258452317</v>
      </c>
    </row>
    <row r="5" spans="1:23" x14ac:dyDescent="0.2">
      <c r="A5">
        <f>[45]cannibal!A121</f>
        <v>1</v>
      </c>
      <c r="B5" s="1">
        <f>[52]cannibal!B121</f>
        <v>0</v>
      </c>
      <c r="C5" s="1">
        <f>[52]cannibal!C121</f>
        <v>0</v>
      </c>
      <c r="D5" s="1">
        <f>[52]cannibal!D121</f>
        <v>0</v>
      </c>
      <c r="E5" s="1">
        <f>[52]cannibal!E121</f>
        <v>0.31001786406291287</v>
      </c>
      <c r="F5" s="1">
        <f>[52]cannibal!F121</f>
        <v>0.61178626623314469</v>
      </c>
      <c r="G5" s="1">
        <f>[52]cannibal!G121</f>
        <v>1.1319648966006177</v>
      </c>
      <c r="H5" s="1">
        <f>[52]cannibal!H121</f>
        <v>1.6625654532296532</v>
      </c>
      <c r="I5" s="1">
        <f>[52]cannibal!I121</f>
        <v>0.39365612908632847</v>
      </c>
      <c r="J5" s="1">
        <f>[52]cannibal!J121</f>
        <v>2.0036120584619233</v>
      </c>
      <c r="K5" s="1">
        <f>[52]cannibal!K121</f>
        <v>1.4009584471432452</v>
      </c>
      <c r="L5" s="1">
        <f>[52]cannibal!L121</f>
        <v>0.97013374992718582</v>
      </c>
      <c r="M5" s="1">
        <f>[52]cannibal!M121</f>
        <v>0.93301056151846407</v>
      </c>
      <c r="N5" s="1">
        <f>[52]cannibal!N121</f>
        <v>1.669364995947878</v>
      </c>
      <c r="O5" s="1">
        <f>[52]cannibal!O121</f>
        <v>1.4759551014454779</v>
      </c>
      <c r="P5" s="1">
        <f>[52]cannibal!P121</f>
        <v>5.4700980989415635</v>
      </c>
      <c r="Q5" s="1">
        <f>[52]cannibal!Q121</f>
        <v>3.1696682889054033</v>
      </c>
      <c r="R5" s="1">
        <f>[52]cannibal!R121</f>
        <v>1.3032823043216182</v>
      </c>
      <c r="S5" s="1">
        <f>[52]cannibal!S121</f>
        <v>6.7952223265742333</v>
      </c>
      <c r="T5" s="1">
        <f>[52]cannibal!T121</f>
        <v>1.4000005714463974</v>
      </c>
      <c r="U5" s="1">
        <f>[52]cannibal!U121</f>
        <v>7.322256446369745</v>
      </c>
      <c r="V5" s="1">
        <f>[52]cannibal!V121</f>
        <v>1.4313980248920741</v>
      </c>
      <c r="W5" s="1">
        <f>[52]cannibal!W121</f>
        <v>7.2198919425848285</v>
      </c>
    </row>
    <row r="6" spans="1:23" x14ac:dyDescent="0.2">
      <c r="A6">
        <f>[45]cannibal!A122</f>
        <v>2</v>
      </c>
      <c r="B6" s="1">
        <f>[52]cannibal!B122</f>
        <v>0</v>
      </c>
      <c r="C6" s="1">
        <f>[52]cannibal!C122</f>
        <v>0</v>
      </c>
      <c r="D6" s="1">
        <f>[52]cannibal!D122</f>
        <v>0</v>
      </c>
      <c r="E6" s="2">
        <f>[52]cannibal!E122</f>
        <v>7.6518929910918045E-3</v>
      </c>
      <c r="F6" s="1">
        <f>[52]cannibal!F122</f>
        <v>0</v>
      </c>
      <c r="G6" s="1">
        <f>[52]cannibal!G122</f>
        <v>0</v>
      </c>
      <c r="H6" s="1">
        <f>[52]cannibal!H122</f>
        <v>2.2227931374876844E-2</v>
      </c>
      <c r="I6" s="1">
        <f>[52]cannibal!I122</f>
        <v>0</v>
      </c>
      <c r="J6" s="1">
        <f>[52]cannibal!J122</f>
        <v>0.22928284905686577</v>
      </c>
      <c r="K6" s="1">
        <f>[52]cannibal!K122</f>
        <v>8.4943961177976271E-2</v>
      </c>
      <c r="L6" s="1">
        <f>[52]cannibal!L122</f>
        <v>0.1059706845434368</v>
      </c>
      <c r="M6" s="1">
        <f>[52]cannibal!M122</f>
        <v>0.16077511609461562</v>
      </c>
      <c r="N6" s="1">
        <f>[52]cannibal!N122</f>
        <v>0.38517921447602727</v>
      </c>
      <c r="O6" s="1">
        <f>[52]cannibal!O122</f>
        <v>0.21894109369955589</v>
      </c>
      <c r="P6" s="1">
        <f>[52]cannibal!P122</f>
        <v>0.42101334164594839</v>
      </c>
      <c r="Q6" s="1">
        <f>[52]cannibal!Q122</f>
        <v>0.46264868164263995</v>
      </c>
      <c r="R6" s="1">
        <f>[52]cannibal!R122</f>
        <v>0.44407054996689205</v>
      </c>
      <c r="S6" s="1">
        <f>[52]cannibal!S122</f>
        <v>0.61813056867251615</v>
      </c>
      <c r="T6" s="1">
        <f>[52]cannibal!T122</f>
        <v>0.4770256004049484</v>
      </c>
      <c r="U6" s="1">
        <f>[52]cannibal!U122</f>
        <v>0.66607247322286445</v>
      </c>
      <c r="V6" s="1">
        <f>[52]cannibal!V122</f>
        <v>0.48772373109616413</v>
      </c>
      <c r="W6" s="1">
        <f>[52]cannibal!W122</f>
        <v>0.65676083838657662</v>
      </c>
    </row>
    <row r="7" spans="1:23" x14ac:dyDescent="0.2">
      <c r="A7">
        <f>[45]cannibal!A123</f>
        <v>3</v>
      </c>
      <c r="B7" s="1">
        <f>[52]cannibal!B123</f>
        <v>0</v>
      </c>
      <c r="C7" s="1">
        <f>[52]cannibal!C123</f>
        <v>0</v>
      </c>
      <c r="D7" s="1">
        <f>[52]cannibal!D123</f>
        <v>0</v>
      </c>
      <c r="E7" s="1">
        <f>[52]cannibal!E123</f>
        <v>0</v>
      </c>
      <c r="F7" s="1">
        <f>[52]cannibal!F123</f>
        <v>0</v>
      </c>
      <c r="G7" s="1">
        <f>[52]cannibal!G123</f>
        <v>0</v>
      </c>
      <c r="H7" s="1">
        <f>[52]cannibal!H123</f>
        <v>3.8739936825603581E-3</v>
      </c>
      <c r="I7" s="1">
        <f>[52]cannibal!I123</f>
        <v>0</v>
      </c>
      <c r="J7" s="1">
        <f>[52]cannibal!J123</f>
        <v>3.9960547555481188E-2</v>
      </c>
      <c r="K7" s="1">
        <f>[52]cannibal!K123</f>
        <v>8.1635203679494958E-4</v>
      </c>
      <c r="L7" s="1">
        <f>[52]cannibal!L123</f>
        <v>0.16643172550186791</v>
      </c>
      <c r="M7" s="1">
        <f>[52]cannibal!M123</f>
        <v>5.4925939964719554E-2</v>
      </c>
      <c r="N7" s="1">
        <f>[52]cannibal!N123</f>
        <v>3.301207481926504E-2</v>
      </c>
      <c r="O7" s="1">
        <f>[52]cannibal!O123</f>
        <v>5.1552363298913023E-2</v>
      </c>
      <c r="P7" s="1">
        <f>[52]cannibal!P123</f>
        <v>0.38722960662891942</v>
      </c>
      <c r="Q7" s="1">
        <f>[52]cannibal!Q123</f>
        <v>9.7883050307635902E-2</v>
      </c>
      <c r="R7" s="1">
        <f>[52]cannibal!R123</f>
        <v>0.34873933056588902</v>
      </c>
      <c r="S7" s="1">
        <f>[52]cannibal!S123</f>
        <v>0.43830131741226658</v>
      </c>
      <c r="T7" s="1">
        <f>[52]cannibal!T123</f>
        <v>0.37461972778968561</v>
      </c>
      <c r="U7" s="1">
        <f>[52]cannibal!U123</f>
        <v>0.47229575319756989</v>
      </c>
      <c r="V7" s="1">
        <f>[52]cannibal!V123</f>
        <v>0.38302122826261525</v>
      </c>
      <c r="W7" s="1">
        <f>[52]cannibal!W123</f>
        <v>0.46569309993489144</v>
      </c>
    </row>
    <row r="8" spans="1:23" x14ac:dyDescent="0.2">
      <c r="A8">
        <f>[45]cannibal!A124</f>
        <v>4</v>
      </c>
      <c r="B8" s="1">
        <f>[52]cannibal!B124</f>
        <v>0</v>
      </c>
      <c r="C8" s="1">
        <f>[52]cannibal!C124</f>
        <v>0</v>
      </c>
      <c r="D8" s="1">
        <f>[52]cannibal!D124</f>
        <v>0</v>
      </c>
      <c r="E8" s="1">
        <f>[52]cannibal!E124</f>
        <v>0</v>
      </c>
      <c r="F8" s="1">
        <f>[52]cannibal!F124</f>
        <v>0</v>
      </c>
      <c r="G8" s="1">
        <f>[52]cannibal!G124</f>
        <v>0</v>
      </c>
      <c r="H8" s="1">
        <f>[52]cannibal!H124</f>
        <v>0</v>
      </c>
      <c r="I8" s="1">
        <f>[52]cannibal!I124</f>
        <v>0</v>
      </c>
      <c r="J8" s="1">
        <f>[52]cannibal!J124</f>
        <v>0</v>
      </c>
      <c r="K8" s="1">
        <f>[52]cannibal!K124</f>
        <v>0</v>
      </c>
      <c r="L8" s="1">
        <f>[52]cannibal!L124</f>
        <v>3.0963936380729962E-3</v>
      </c>
      <c r="M8" s="1">
        <f>[52]cannibal!M124</f>
        <v>1.4792875525801059E-2</v>
      </c>
      <c r="N8" s="1">
        <f>[52]cannibal!N124</f>
        <v>0</v>
      </c>
      <c r="O8" s="1">
        <f>[52]cannibal!O124</f>
        <v>1.2149355612974189E-2</v>
      </c>
      <c r="P8" s="1">
        <f>[52]cannibal!P124</f>
        <v>0.15479125555308093</v>
      </c>
      <c r="Q8" s="1">
        <f>[52]cannibal!Q124</f>
        <v>2.5867795159807427E-2</v>
      </c>
      <c r="R8" s="1">
        <f>[52]cannibal!R124</f>
        <v>0.12393020094235822</v>
      </c>
      <c r="S8" s="1">
        <f>[52]cannibal!S124</f>
        <v>0.58656834208734476</v>
      </c>
      <c r="T8" s="1">
        <f>[52]cannibal!T124</f>
        <v>0.13312722160305818</v>
      </c>
      <c r="U8" s="1">
        <f>[52]cannibal!U124</f>
        <v>0.63206229578227391</v>
      </c>
      <c r="V8" s="1">
        <f>[52]cannibal!V124</f>
        <v>0.13611283162914262</v>
      </c>
      <c r="W8" s="1">
        <f>[52]cannibal!W124</f>
        <v>0.62322612024775215</v>
      </c>
    </row>
    <row r="9" spans="1:23" x14ac:dyDescent="0.2">
      <c r="A9">
        <f>[45]cannibal!A125</f>
        <v>5</v>
      </c>
      <c r="B9" s="1">
        <f>[52]cannibal!B125</f>
        <v>0</v>
      </c>
      <c r="C9" s="1">
        <f>[52]cannibal!C125</f>
        <v>0</v>
      </c>
      <c r="D9" s="1">
        <f>[52]cannibal!D125</f>
        <v>0</v>
      </c>
      <c r="E9" s="1">
        <f>[52]cannibal!E125</f>
        <v>0</v>
      </c>
      <c r="F9" s="1">
        <f>[52]cannibal!F125</f>
        <v>0</v>
      </c>
      <c r="G9" s="1">
        <f>[52]cannibal!G125</f>
        <v>0</v>
      </c>
      <c r="H9" s="1">
        <f>[52]cannibal!H125</f>
        <v>0</v>
      </c>
      <c r="I9" s="1">
        <f>[52]cannibal!I125</f>
        <v>0</v>
      </c>
      <c r="J9" s="1">
        <f>[52]cannibal!J125</f>
        <v>0</v>
      </c>
      <c r="K9" s="1">
        <f>[52]cannibal!K125</f>
        <v>0</v>
      </c>
      <c r="L9" s="1">
        <f>[52]cannibal!L125</f>
        <v>0</v>
      </c>
      <c r="M9" s="1">
        <f>[52]cannibal!M125</f>
        <v>0</v>
      </c>
      <c r="N9" s="1">
        <f>[52]cannibal!N125</f>
        <v>0</v>
      </c>
      <c r="O9" s="1">
        <f>[52]cannibal!O125</f>
        <v>0</v>
      </c>
      <c r="P9" s="1">
        <f>[52]cannibal!P125</f>
        <v>1.8927909494331444E-3</v>
      </c>
      <c r="Q9" s="1">
        <f>[52]cannibal!Q125</f>
        <v>0</v>
      </c>
      <c r="R9" s="1">
        <f>[52]cannibal!R125</f>
        <v>0.22260886482043157</v>
      </c>
      <c r="S9" s="1">
        <f>[52]cannibal!S125</f>
        <v>0.17212207094847301</v>
      </c>
      <c r="T9" s="1">
        <f>[52]cannibal!T125</f>
        <v>0.23912895688387228</v>
      </c>
      <c r="U9" s="1">
        <f>[52]cannibal!U125</f>
        <v>0.18547177457847069</v>
      </c>
      <c r="V9" s="1">
        <f>[52]cannibal!V125</f>
        <v>0.24449184061721099</v>
      </c>
      <c r="W9" s="1">
        <f>[52]cannibal!W125</f>
        <v>0.18287889541480171</v>
      </c>
    </row>
    <row r="10" spans="1:23" x14ac:dyDescent="0.2">
      <c r="A10">
        <f>[45]cannibal!A126</f>
        <v>6</v>
      </c>
      <c r="B10" s="1">
        <f>[52]cannibal!B126</f>
        <v>0</v>
      </c>
      <c r="C10" s="1">
        <f>[52]cannibal!C126</f>
        <v>0</v>
      </c>
      <c r="D10" s="1">
        <f>[52]cannibal!D126</f>
        <v>0</v>
      </c>
      <c r="E10" s="1">
        <f>[52]cannibal!E126</f>
        <v>0</v>
      </c>
      <c r="F10" s="1">
        <f>[52]cannibal!F126</f>
        <v>0</v>
      </c>
      <c r="G10" s="1">
        <f>[52]cannibal!G126</f>
        <v>0</v>
      </c>
      <c r="H10" s="1">
        <f>[52]cannibal!H126</f>
        <v>0</v>
      </c>
      <c r="I10" s="1">
        <f>[52]cannibal!I126</f>
        <v>0</v>
      </c>
      <c r="J10" s="1">
        <f>[52]cannibal!J126</f>
        <v>0</v>
      </c>
      <c r="K10" s="1">
        <f>[52]cannibal!K126</f>
        <v>0</v>
      </c>
      <c r="L10" s="1">
        <f>[52]cannibal!L126</f>
        <v>0</v>
      </c>
      <c r="M10" s="1">
        <f>[52]cannibal!M126</f>
        <v>0</v>
      </c>
      <c r="N10" s="1">
        <f>[52]cannibal!N126</f>
        <v>0</v>
      </c>
      <c r="O10" s="1">
        <f>[52]cannibal!O126</f>
        <v>0</v>
      </c>
      <c r="P10" s="1">
        <f>[52]cannibal!P126</f>
        <v>0</v>
      </c>
      <c r="Q10" s="1">
        <f>[52]cannibal!Q126</f>
        <v>0</v>
      </c>
      <c r="R10" s="1">
        <f>[52]cannibal!R126</f>
        <v>0.20755759246244063</v>
      </c>
      <c r="S10" s="1">
        <f>[52]cannibal!S126</f>
        <v>8.4529923144178992E-3</v>
      </c>
      <c r="T10" s="1">
        <f>[52]cannibal!T126</f>
        <v>0.22296071011775742</v>
      </c>
      <c r="U10" s="1">
        <f>[52]cannibal!U126</f>
        <v>9.1086022635795509E-3</v>
      </c>
      <c r="V10" s="1">
        <f>[52]cannibal!V126</f>
        <v>0.22796099273114598</v>
      </c>
      <c r="W10" s="1">
        <f>[52]cannibal!W126</f>
        <v>8.9812648017309222E-3</v>
      </c>
    </row>
  </sheetData>
  <pageMargins left="0.78740157499999996" right="0.78740157499999996" top="0.984251969" bottom="0.984251969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W8" sqref="W8"/>
    </sheetView>
  </sheetViews>
  <sheetFormatPr defaultColWidth="9.140625" defaultRowHeight="12.75" x14ac:dyDescent="0.2"/>
  <sheetData>
    <row r="1" spans="1:23" x14ac:dyDescent="0.2">
      <c r="A1">
        <v>2012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[53]cannibal!B120</f>
        <v>0</v>
      </c>
      <c r="C4" s="1">
        <f>[53]cannibal!C120</f>
        <v>2.4442106825268906</v>
      </c>
      <c r="D4" s="1">
        <f>[53]cannibal!D120</f>
        <v>0</v>
      </c>
      <c r="E4" s="1">
        <f>[53]cannibal!E120</f>
        <v>8.1390240434260104</v>
      </c>
      <c r="F4" s="1">
        <f>[53]cannibal!F120</f>
        <v>0</v>
      </c>
      <c r="G4" s="1">
        <f>[53]cannibal!G120</f>
        <v>3.6722644456775098</v>
      </c>
      <c r="H4" s="1">
        <f>[53]cannibal!H120</f>
        <v>0</v>
      </c>
      <c r="I4" s="1">
        <f>[53]cannibal!I120</f>
        <v>8.4540451198992699</v>
      </c>
      <c r="J4" s="1">
        <f>[53]cannibal!J120</f>
        <v>0</v>
      </c>
      <c r="K4" s="1">
        <f>[53]cannibal!K120</f>
        <v>1.0998178456996845</v>
      </c>
      <c r="L4" s="1">
        <f>[53]cannibal!L120</f>
        <v>0</v>
      </c>
      <c r="M4" s="1">
        <f>[53]cannibal!M120</f>
        <v>3.4496081096093216</v>
      </c>
      <c r="N4" s="1">
        <f>[53]cannibal!N120</f>
        <v>0</v>
      </c>
      <c r="O4" s="1">
        <f>[53]cannibal!O120</f>
        <v>3.8898119310279222</v>
      </c>
      <c r="P4" s="1">
        <f>[53]cannibal!P120</f>
        <v>0</v>
      </c>
      <c r="Q4" s="1">
        <f>[53]cannibal!Q120</f>
        <v>1.7385291226901423</v>
      </c>
      <c r="R4" s="1">
        <f>[53]cannibal!R120</f>
        <v>0</v>
      </c>
      <c r="S4" s="1">
        <f>[53]cannibal!S120</f>
        <v>5.9456029866358424</v>
      </c>
      <c r="T4" s="1">
        <f>[53]cannibal!T120</f>
        <v>0</v>
      </c>
      <c r="U4" s="1">
        <f>[53]cannibal!U120</f>
        <v>6.3619486462508741</v>
      </c>
      <c r="V4" s="1">
        <f>[53]cannibal!V120</f>
        <v>0</v>
      </c>
      <c r="W4" s="1">
        <f>[53]cannibal!W120</f>
        <v>6.5105680532516654</v>
      </c>
    </row>
    <row r="5" spans="1:23" x14ac:dyDescent="0.2">
      <c r="A5">
        <f>[45]cannibal!A121</f>
        <v>1</v>
      </c>
      <c r="B5" s="1">
        <f>[53]cannibal!B121</f>
        <v>0</v>
      </c>
      <c r="C5" s="1">
        <f>[53]cannibal!C121</f>
        <v>0</v>
      </c>
      <c r="D5" s="1">
        <f>[53]cannibal!D121</f>
        <v>1.3946478704908822</v>
      </c>
      <c r="E5" s="1">
        <f>[53]cannibal!E121</f>
        <v>0.64968209383761766</v>
      </c>
      <c r="F5" s="1">
        <f>[53]cannibal!F121</f>
        <v>5.1070483837146918</v>
      </c>
      <c r="G5" s="1">
        <f>[53]cannibal!G121</f>
        <v>0.8304011865129578</v>
      </c>
      <c r="H5" s="1">
        <f>[53]cannibal!H121</f>
        <v>4.5800903590180537</v>
      </c>
      <c r="I5" s="1">
        <f>[53]cannibal!I121</f>
        <v>2.1615775801091526</v>
      </c>
      <c r="J5" s="1">
        <f>[53]cannibal!J121</f>
        <v>2.3568744279098808</v>
      </c>
      <c r="K5" s="1">
        <f>[53]cannibal!K121</f>
        <v>1.2478302512862958</v>
      </c>
      <c r="L5" s="1">
        <f>[53]cannibal!L121</f>
        <v>6.2831649772100251</v>
      </c>
      <c r="M5" s="1">
        <f>[53]cannibal!M121</f>
        <v>1.2829964775965987</v>
      </c>
      <c r="N5" s="1">
        <f>[53]cannibal!N121</f>
        <v>4.1896777147764004</v>
      </c>
      <c r="O5" s="1">
        <f>[53]cannibal!O121</f>
        <v>2.4390672553191877</v>
      </c>
      <c r="P5" s="1">
        <f>[53]cannibal!P121</f>
        <v>7.6567603293065902</v>
      </c>
      <c r="Q5" s="1">
        <f>[53]cannibal!Q121</f>
        <v>0.99381713194568977</v>
      </c>
      <c r="R5" s="1">
        <f>[53]cannibal!R121</f>
        <v>13.806132141985959</v>
      </c>
      <c r="S5" s="1">
        <f>[53]cannibal!S121</f>
        <v>1.482194364422825</v>
      </c>
      <c r="T5" s="1">
        <f>[53]cannibal!T121</f>
        <v>15.002063170485034</v>
      </c>
      <c r="U5" s="1">
        <f>[53]cannibal!U121</f>
        <v>1.585986224007192</v>
      </c>
      <c r="V5" s="1">
        <f>[53]cannibal!V121</f>
        <v>11.66282464806736</v>
      </c>
      <c r="W5" s="1">
        <f>[53]cannibal!W121</f>
        <v>1.623035930823401</v>
      </c>
    </row>
    <row r="6" spans="1:23" x14ac:dyDescent="0.2">
      <c r="A6">
        <f>[45]cannibal!A122</f>
        <v>2</v>
      </c>
      <c r="B6" s="1">
        <f>[53]cannibal!B122</f>
        <v>0</v>
      </c>
      <c r="C6" s="1">
        <f>[53]cannibal!C122</f>
        <v>0</v>
      </c>
      <c r="D6" s="1">
        <f>[53]cannibal!D122</f>
        <v>0</v>
      </c>
      <c r="E6" s="1">
        <f>[53]cannibal!E122</f>
        <v>0</v>
      </c>
      <c r="F6" s="1">
        <f>[53]cannibal!F122</f>
        <v>0.13432276619839487</v>
      </c>
      <c r="G6" s="1">
        <f>[53]cannibal!G122</f>
        <v>6.4361525577394559E-3</v>
      </c>
      <c r="H6" s="1">
        <f>[53]cannibal!H122</f>
        <v>0.14832863809105512</v>
      </c>
      <c r="I6" s="1">
        <f>[53]cannibal!I122</f>
        <v>0.14555337638438262</v>
      </c>
      <c r="J6" s="1">
        <f>[53]cannibal!J122</f>
        <v>8.9115591925495938E-2</v>
      </c>
      <c r="K6" s="1">
        <f>[53]cannibal!K122</f>
        <v>0.16324599699389231</v>
      </c>
      <c r="L6" s="1">
        <f>[53]cannibal!L122</f>
        <v>0.95301579810216452</v>
      </c>
      <c r="M6" s="1">
        <f>[53]cannibal!M122</f>
        <v>0.28594646396247492</v>
      </c>
      <c r="N6" s="1">
        <f>[53]cannibal!N122</f>
        <v>0.50848126967688989</v>
      </c>
      <c r="O6" s="1">
        <f>[53]cannibal!O122</f>
        <v>0.60038432211346138</v>
      </c>
      <c r="P6" s="1">
        <f>[53]cannibal!P122</f>
        <v>1.3188232187152964</v>
      </c>
      <c r="Q6" s="1">
        <f>[53]cannibal!Q122</f>
        <v>0.64181783625205457</v>
      </c>
      <c r="R6" s="1">
        <f>[53]cannibal!R122</f>
        <v>1.3104570368571145</v>
      </c>
      <c r="S6" s="1">
        <f>[53]cannibal!S122</f>
        <v>0.32566525206585151</v>
      </c>
      <c r="T6" s="1">
        <f>[53]cannibal!T122</f>
        <v>1.4239729887381125</v>
      </c>
      <c r="U6" s="1">
        <f>[53]cannibal!U122</f>
        <v>0.34847022483140977</v>
      </c>
      <c r="V6" s="1">
        <f>[53]cannibal!V122</f>
        <v>1.1450969060546976</v>
      </c>
      <c r="W6" s="1">
        <f>[53]cannibal!W122</f>
        <v>0.35661072407960726</v>
      </c>
    </row>
    <row r="7" spans="1:23" x14ac:dyDescent="0.2">
      <c r="A7">
        <f>[45]cannibal!A123</f>
        <v>3</v>
      </c>
      <c r="B7" s="1">
        <f>[53]cannibal!B123</f>
        <v>0</v>
      </c>
      <c r="C7" s="1">
        <f>[53]cannibal!C123</f>
        <v>0</v>
      </c>
      <c r="D7" s="1">
        <f>[53]cannibal!D123</f>
        <v>0</v>
      </c>
      <c r="E7" s="1">
        <f>[53]cannibal!E123</f>
        <v>0</v>
      </c>
      <c r="F7" s="1">
        <f>[53]cannibal!F123</f>
        <v>0</v>
      </c>
      <c r="G7" s="1">
        <f>[53]cannibal!G123</f>
        <v>0</v>
      </c>
      <c r="H7" s="1">
        <f>[53]cannibal!H123</f>
        <v>0</v>
      </c>
      <c r="I7" s="1">
        <f>[53]cannibal!I123</f>
        <v>4.3370832676632703E-3</v>
      </c>
      <c r="J7" s="1">
        <f>[53]cannibal!J123</f>
        <v>0</v>
      </c>
      <c r="K7" s="1">
        <f>[53]cannibal!K123</f>
        <v>2.549207866570179E-2</v>
      </c>
      <c r="L7" s="1">
        <f>[53]cannibal!L123</f>
        <v>5.8268434196277037E-2</v>
      </c>
      <c r="M7" s="1">
        <f>[53]cannibal!M123</f>
        <v>8.4337470313453431E-3</v>
      </c>
      <c r="N7" s="1">
        <f>[53]cannibal!N123</f>
        <v>2.8882200725582004E-2</v>
      </c>
      <c r="O7" s="1">
        <f>[53]cannibal!O123</f>
        <v>9.3676601546532956E-2</v>
      </c>
      <c r="P7" s="1">
        <f>[53]cannibal!P123</f>
        <v>0.11779733740454543</v>
      </c>
      <c r="Q7" s="1">
        <f>[53]cannibal!Q123</f>
        <v>0.10116976161680062</v>
      </c>
      <c r="R7" s="1">
        <f>[53]cannibal!R123</f>
        <v>4.681966005033588E-2</v>
      </c>
      <c r="S7" s="1">
        <f>[53]cannibal!S123</f>
        <v>0.72964732759353912</v>
      </c>
      <c r="T7" s="1">
        <f>[53]cannibal!T123</f>
        <v>5.0875327750900173E-2</v>
      </c>
      <c r="U7" s="1">
        <f>[53]cannibal!U123</f>
        <v>0.78074147205224353</v>
      </c>
      <c r="V7" s="1">
        <f>[53]cannibal!V123</f>
        <v>4.2432609710973235E-2</v>
      </c>
      <c r="W7" s="1">
        <f>[53]cannibal!W123</f>
        <v>0.79898011889603837</v>
      </c>
    </row>
    <row r="8" spans="1:23" x14ac:dyDescent="0.2">
      <c r="A8">
        <f>[45]cannibal!A124</f>
        <v>4</v>
      </c>
      <c r="B8" s="1">
        <f>[53]cannibal!B124</f>
        <v>0</v>
      </c>
      <c r="C8" s="1">
        <f>[53]cannibal!C124</f>
        <v>0</v>
      </c>
      <c r="D8" s="1">
        <f>[53]cannibal!D124</f>
        <v>0</v>
      </c>
      <c r="E8" s="1">
        <f>[53]cannibal!E124</f>
        <v>0</v>
      </c>
      <c r="F8" s="1">
        <f>[53]cannibal!F124</f>
        <v>0</v>
      </c>
      <c r="G8" s="1">
        <f>[53]cannibal!G124</f>
        <v>0</v>
      </c>
      <c r="H8" s="1">
        <f>[53]cannibal!H124</f>
        <v>0</v>
      </c>
      <c r="I8" s="1">
        <f>[53]cannibal!I124</f>
        <v>0</v>
      </c>
      <c r="J8" s="1">
        <f>[53]cannibal!J124</f>
        <v>0</v>
      </c>
      <c r="K8" s="1">
        <f>[53]cannibal!K124</f>
        <v>5.6430389171229171E-3</v>
      </c>
      <c r="L8" s="1">
        <f>[53]cannibal!L124</f>
        <v>0</v>
      </c>
      <c r="M8" s="1">
        <f>[53]cannibal!M124</f>
        <v>0</v>
      </c>
      <c r="N8" s="1">
        <f>[53]cannibal!N124</f>
        <v>0</v>
      </c>
      <c r="O8" s="1">
        <f>[53]cannibal!O124</f>
        <v>3.2063982273238791E-2</v>
      </c>
      <c r="P8" s="1">
        <f>[53]cannibal!P124</f>
        <v>0</v>
      </c>
      <c r="Q8" s="1">
        <f>[53]cannibal!Q124</f>
        <v>5.8868985598750763E-2</v>
      </c>
      <c r="R8" s="1">
        <f>[53]cannibal!R124</f>
        <v>0</v>
      </c>
      <c r="S8" s="1">
        <f>[53]cannibal!S124</f>
        <v>0.45726077835481083</v>
      </c>
      <c r="T8" s="1">
        <f>[53]cannibal!T124</f>
        <v>0</v>
      </c>
      <c r="U8" s="1">
        <f>[53]cannibal!U124</f>
        <v>0.48928083432022534</v>
      </c>
      <c r="V8" s="1">
        <f>[53]cannibal!V124</f>
        <v>0</v>
      </c>
      <c r="W8" s="1">
        <f>[53]cannibal!W124</f>
        <v>0.50071076428301697</v>
      </c>
    </row>
    <row r="9" spans="1:23" x14ac:dyDescent="0.2">
      <c r="A9">
        <f>[45]cannibal!A125</f>
        <v>5</v>
      </c>
      <c r="B9" s="1">
        <f>[53]cannibal!B125</f>
        <v>0</v>
      </c>
      <c r="C9" s="1">
        <f>[53]cannibal!C125</f>
        <v>0</v>
      </c>
      <c r="D9" s="1">
        <f>[53]cannibal!D125</f>
        <v>0</v>
      </c>
      <c r="E9" s="1">
        <f>[53]cannibal!E125</f>
        <v>0</v>
      </c>
      <c r="F9" s="1">
        <f>[53]cannibal!F125</f>
        <v>0</v>
      </c>
      <c r="G9" s="1">
        <f>[53]cannibal!G125</f>
        <v>0</v>
      </c>
      <c r="H9" s="1">
        <f>[53]cannibal!H125</f>
        <v>0</v>
      </c>
      <c r="I9" s="1">
        <f>[53]cannibal!I125</f>
        <v>0</v>
      </c>
      <c r="J9" s="1">
        <f>[53]cannibal!J125</f>
        <v>0</v>
      </c>
      <c r="K9" s="1">
        <f>[53]cannibal!K125</f>
        <v>0</v>
      </c>
      <c r="L9" s="1">
        <f>[53]cannibal!L125</f>
        <v>0</v>
      </c>
      <c r="M9" s="1">
        <f>[53]cannibal!M125</f>
        <v>0</v>
      </c>
      <c r="N9" s="1">
        <f>[53]cannibal!N125</f>
        <v>0</v>
      </c>
      <c r="O9" s="1">
        <f>[53]cannibal!O125</f>
        <v>2.4658227498925937E-3</v>
      </c>
      <c r="P9" s="1">
        <f>[53]cannibal!P125</f>
        <v>0</v>
      </c>
      <c r="Q9" s="1">
        <f>[53]cannibal!Q125</f>
        <v>1.1380869793164196E-2</v>
      </c>
      <c r="R9" s="1">
        <f>[53]cannibal!R125</f>
        <v>0</v>
      </c>
      <c r="S9" s="1">
        <f>[53]cannibal!S125</f>
        <v>7.0416913134006984E-2</v>
      </c>
      <c r="T9" s="1">
        <f>[53]cannibal!T125</f>
        <v>0</v>
      </c>
      <c r="U9" s="1">
        <f>[53]cannibal!U125</f>
        <v>7.5347914449219455E-2</v>
      </c>
      <c r="V9" s="1">
        <f>[53]cannibal!V125</f>
        <v>0</v>
      </c>
      <c r="W9" s="1">
        <f>[53]cannibal!W125</f>
        <v>7.7108092499507314E-2</v>
      </c>
    </row>
    <row r="10" spans="1:23" x14ac:dyDescent="0.2">
      <c r="A10">
        <f>[45]cannibal!A126</f>
        <v>6</v>
      </c>
      <c r="B10" s="1">
        <f>[53]cannibal!B126</f>
        <v>0</v>
      </c>
      <c r="C10" s="1">
        <f>[53]cannibal!C126</f>
        <v>0</v>
      </c>
      <c r="D10" s="1">
        <f>[53]cannibal!D126</f>
        <v>0</v>
      </c>
      <c r="E10" s="1">
        <f>[53]cannibal!E126</f>
        <v>0</v>
      </c>
      <c r="F10" s="1">
        <f>[53]cannibal!F126</f>
        <v>0</v>
      </c>
      <c r="G10" s="1">
        <f>[53]cannibal!G126</f>
        <v>0</v>
      </c>
      <c r="H10" s="1">
        <f>[53]cannibal!H126</f>
        <v>0</v>
      </c>
      <c r="I10" s="1">
        <f>[53]cannibal!I126</f>
        <v>0</v>
      </c>
      <c r="J10" s="1">
        <f>[53]cannibal!J126</f>
        <v>0</v>
      </c>
      <c r="K10" s="1">
        <f>[53]cannibal!K126</f>
        <v>0</v>
      </c>
      <c r="L10" s="1">
        <f>[53]cannibal!L126</f>
        <v>0</v>
      </c>
      <c r="M10" s="1">
        <f>[53]cannibal!M126</f>
        <v>0</v>
      </c>
      <c r="N10" s="1">
        <f>[53]cannibal!N126</f>
        <v>0</v>
      </c>
      <c r="O10" s="1">
        <f>[53]cannibal!O126</f>
        <v>0</v>
      </c>
      <c r="P10" s="1">
        <f>[53]cannibal!P126</f>
        <v>0</v>
      </c>
      <c r="Q10" s="1">
        <f>[53]cannibal!Q126</f>
        <v>0</v>
      </c>
      <c r="R10" s="1">
        <f>[53]cannibal!R126</f>
        <v>0</v>
      </c>
      <c r="S10" s="1">
        <f>[53]cannibal!S126</f>
        <v>0</v>
      </c>
      <c r="T10" s="1">
        <f>[53]cannibal!T126</f>
        <v>0</v>
      </c>
      <c r="U10" s="1">
        <f>[53]cannibal!U126</f>
        <v>0</v>
      </c>
      <c r="V10" s="1">
        <f>[53]cannibal!V126</f>
        <v>0</v>
      </c>
      <c r="W10" s="1">
        <f>[53]cannibal!W126</f>
        <v>0</v>
      </c>
    </row>
  </sheetData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1986</v>
      </c>
      <c r="B1" s="1" t="s">
        <v>0</v>
      </c>
    </row>
    <row r="2" spans="1:23" x14ac:dyDescent="0.2">
      <c r="A2" t="s">
        <v>1</v>
      </c>
      <c r="B2">
        <f>[5]cannibal!B110</f>
        <v>1</v>
      </c>
      <c r="D2">
        <f>[5]cannibal!D110</f>
        <v>2</v>
      </c>
      <c r="F2">
        <f>[5]cannibal!F110</f>
        <v>3</v>
      </c>
      <c r="H2">
        <f>[5]cannibal!H110</f>
        <v>4</v>
      </c>
      <c r="J2">
        <f>[5]cannibal!J110</f>
        <v>5</v>
      </c>
      <c r="L2">
        <f>[5]cannibal!L110</f>
        <v>6</v>
      </c>
      <c r="N2">
        <f>[5]cannibal!N110</f>
        <v>7</v>
      </c>
      <c r="P2">
        <f>[5]cannibal!P110</f>
        <v>8</v>
      </c>
      <c r="R2">
        <f>[5]cannibal!R110</f>
        <v>9</v>
      </c>
      <c r="T2">
        <f>[5]cannibal!T110</f>
        <v>10</v>
      </c>
      <c r="V2">
        <f>[5]cannibal!V110</f>
        <v>11</v>
      </c>
    </row>
    <row r="3" spans="1:23" x14ac:dyDescent="0.2">
      <c r="A3" t="str">
        <f>[5]cannibal!A111</f>
        <v>Prey age/halfyear</v>
      </c>
      <c r="B3">
        <f>[5]cannibal!B111</f>
        <v>1</v>
      </c>
      <c r="C3">
        <f>[5]cannibal!C111</f>
        <v>2</v>
      </c>
      <c r="D3">
        <f>[5]cannibal!D111</f>
        <v>1</v>
      </c>
      <c r="E3">
        <f>[5]cannibal!E111</f>
        <v>2</v>
      </c>
      <c r="F3">
        <f>[5]cannibal!F111</f>
        <v>1</v>
      </c>
      <c r="G3">
        <f>[5]cannibal!G111</f>
        <v>2</v>
      </c>
      <c r="H3">
        <f>[5]cannibal!H111</f>
        <v>1</v>
      </c>
      <c r="I3">
        <f>[5]cannibal!I111</f>
        <v>2</v>
      </c>
      <c r="J3">
        <f>[5]cannibal!J111</f>
        <v>1</v>
      </c>
      <c r="K3">
        <f>[5]cannibal!K111</f>
        <v>2</v>
      </c>
      <c r="L3">
        <f>[5]cannibal!L111</f>
        <v>1</v>
      </c>
      <c r="M3">
        <f>[5]cannibal!M111</f>
        <v>2</v>
      </c>
      <c r="N3">
        <f>[5]cannibal!N111</f>
        <v>1</v>
      </c>
      <c r="O3">
        <f>[5]cannibal!O111</f>
        <v>2</v>
      </c>
      <c r="P3">
        <f>[5]cannibal!P111</f>
        <v>1</v>
      </c>
      <c r="Q3">
        <f>[5]cannibal!Q111</f>
        <v>2</v>
      </c>
      <c r="R3">
        <f>[5]cannibal!R111</f>
        <v>1</v>
      </c>
      <c r="S3">
        <f>[5]cannibal!S111</f>
        <v>2</v>
      </c>
      <c r="T3">
        <f>[5]cannibal!T111</f>
        <v>1</v>
      </c>
      <c r="U3">
        <f>[5]cannibal!U111</f>
        <v>2</v>
      </c>
      <c r="V3">
        <f>[5]cannibal!V111</f>
        <v>1</v>
      </c>
      <c r="W3">
        <f>[5]cannibal!W111</f>
        <v>2</v>
      </c>
    </row>
    <row r="4" spans="1:23" x14ac:dyDescent="0.2">
      <c r="A4">
        <f>[5]cannibal!A120</f>
        <v>0</v>
      </c>
      <c r="B4" s="1">
        <f>[6]cannibal!B120</f>
        <v>0</v>
      </c>
      <c r="C4" s="1">
        <f>[6]cannibal!C120</f>
        <v>0</v>
      </c>
      <c r="D4" s="1">
        <f>[6]cannibal!D120</f>
        <v>0</v>
      </c>
      <c r="E4" s="1">
        <f>[6]cannibal!E120</f>
        <v>0</v>
      </c>
      <c r="F4" s="1">
        <f>[6]cannibal!F120</f>
        <v>0</v>
      </c>
      <c r="G4" s="1">
        <f>[6]cannibal!G120</f>
        <v>5.5971458629315664E-2</v>
      </c>
      <c r="H4" s="1">
        <f>[6]cannibal!H120</f>
        <v>0</v>
      </c>
      <c r="I4" s="1">
        <f>[6]cannibal!I120</f>
        <v>0</v>
      </c>
      <c r="J4" s="1">
        <f>[6]cannibal!J120</f>
        <v>0</v>
      </c>
      <c r="K4" s="1">
        <f>[6]cannibal!K120</f>
        <v>5.9419872384736748E-2</v>
      </c>
      <c r="L4" s="1">
        <f>[6]cannibal!L120</f>
        <v>0</v>
      </c>
      <c r="M4" s="1">
        <f>[6]cannibal!M120</f>
        <v>0</v>
      </c>
      <c r="N4" s="1">
        <f>[6]cannibal!N120</f>
        <v>0</v>
      </c>
      <c r="O4" s="1">
        <f>[6]cannibal!O120</f>
        <v>0</v>
      </c>
      <c r="P4" s="1">
        <f>[6]cannibal!P120</f>
        <v>0</v>
      </c>
      <c r="Q4" s="1">
        <f>[6]cannibal!Q120</f>
        <v>0</v>
      </c>
      <c r="R4" s="1">
        <f>[6]cannibal!R120</f>
        <v>0</v>
      </c>
      <c r="S4" s="1">
        <f>[6]cannibal!S120</f>
        <v>0</v>
      </c>
      <c r="T4" s="1">
        <f>[6]cannibal!T120</f>
        <v>0</v>
      </c>
      <c r="U4" s="1">
        <f>[6]cannibal!U120</f>
        <v>0</v>
      </c>
      <c r="V4" s="1">
        <f>[6]cannibal!V120</f>
        <v>0</v>
      </c>
      <c r="W4" s="1">
        <f>[6]cannibal!W120</f>
        <v>0</v>
      </c>
    </row>
    <row r="5" spans="1:23" x14ac:dyDescent="0.2">
      <c r="A5">
        <f>[5]cannibal!A121</f>
        <v>1</v>
      </c>
      <c r="B5" s="1">
        <f>[6]cannibal!B121</f>
        <v>0</v>
      </c>
      <c r="C5" s="1">
        <f>[6]cannibal!C121</f>
        <v>0</v>
      </c>
      <c r="D5" s="1">
        <f>[6]cannibal!D121</f>
        <v>0.26392759822849837</v>
      </c>
      <c r="E5" s="1">
        <f>[6]cannibal!E121</f>
        <v>0</v>
      </c>
      <c r="F5" s="1">
        <f>[6]cannibal!F121</f>
        <v>0.34628020196183307</v>
      </c>
      <c r="G5" s="1">
        <f>[6]cannibal!G121</f>
        <v>0</v>
      </c>
      <c r="H5" s="1">
        <f>[6]cannibal!H121</f>
        <v>0.29182500909672426</v>
      </c>
      <c r="I5" s="1">
        <f>[6]cannibal!I121</f>
        <v>1.2318373488643029E-2</v>
      </c>
      <c r="J5" s="1">
        <f>[6]cannibal!J121</f>
        <v>8.8167261810357916E-2</v>
      </c>
      <c r="K5" s="1">
        <f>[6]cannibal!K121</f>
        <v>2.5279112035186744</v>
      </c>
      <c r="L5" s="1">
        <f>[6]cannibal!L121</f>
        <v>0.2184409625642568</v>
      </c>
      <c r="M5" s="1">
        <f>[6]cannibal!M121</f>
        <v>0.15736670870689498</v>
      </c>
      <c r="N5" s="1">
        <f>[6]cannibal!N121</f>
        <v>0</v>
      </c>
      <c r="O5" s="1">
        <f>[6]cannibal!O121</f>
        <v>0</v>
      </c>
      <c r="P5" s="1">
        <f>[6]cannibal!P121</f>
        <v>0</v>
      </c>
      <c r="Q5" s="1">
        <f>[6]cannibal!Q121</f>
        <v>0</v>
      </c>
      <c r="R5" s="1">
        <f>[6]cannibal!R121</f>
        <v>0</v>
      </c>
      <c r="S5" s="1">
        <f>[6]cannibal!S121</f>
        <v>0</v>
      </c>
      <c r="T5" s="1">
        <f>[6]cannibal!T121</f>
        <v>0</v>
      </c>
      <c r="U5" s="1">
        <f>[6]cannibal!U121</f>
        <v>0</v>
      </c>
      <c r="V5" s="1">
        <f>[6]cannibal!V121</f>
        <v>0</v>
      </c>
      <c r="W5" s="1">
        <f>[6]cannibal!W121</f>
        <v>0</v>
      </c>
    </row>
    <row r="6" spans="1:23" x14ac:dyDescent="0.2">
      <c r="A6">
        <f>[5]cannibal!A122</f>
        <v>2</v>
      </c>
      <c r="B6" s="1">
        <f>[6]cannibal!B122</f>
        <v>0</v>
      </c>
      <c r="C6" s="1">
        <f>[6]cannibal!C122</f>
        <v>0</v>
      </c>
      <c r="D6" s="1">
        <f>[6]cannibal!D122</f>
        <v>0</v>
      </c>
      <c r="E6" s="1">
        <f>[6]cannibal!E122</f>
        <v>0</v>
      </c>
      <c r="F6" s="1">
        <f>[6]cannibal!F122</f>
        <v>0</v>
      </c>
      <c r="G6" s="1">
        <f>[6]cannibal!G122</f>
        <v>0</v>
      </c>
      <c r="H6" s="1">
        <f>[6]cannibal!H122</f>
        <v>0</v>
      </c>
      <c r="I6" s="1">
        <f>[6]cannibal!I122</f>
        <v>0</v>
      </c>
      <c r="J6" s="1">
        <f>[6]cannibal!J122</f>
        <v>0.15710747050379026</v>
      </c>
      <c r="K6" s="1">
        <f>[6]cannibal!K122</f>
        <v>0.15988816914711096</v>
      </c>
      <c r="L6" s="1">
        <f>[6]cannibal!L122</f>
        <v>1.7238642372284683</v>
      </c>
      <c r="M6" s="1">
        <f>[6]cannibal!M122</f>
        <v>5.5299962404123288</v>
      </c>
      <c r="N6" s="1">
        <f>[6]cannibal!N122</f>
        <v>2.7753604292070668</v>
      </c>
      <c r="O6" s="1">
        <f>[6]cannibal!O122</f>
        <v>5.0384717163825377</v>
      </c>
      <c r="P6" s="1">
        <f>[6]cannibal!P122</f>
        <v>3.0373022885781666</v>
      </c>
      <c r="Q6" s="1">
        <f>[6]cannibal!Q122</f>
        <v>5.4003165589548336</v>
      </c>
      <c r="R6" s="1">
        <f>[6]cannibal!R122</f>
        <v>3.1933586828785505</v>
      </c>
      <c r="S6" s="1">
        <f>[6]cannibal!S122</f>
        <v>5.8487543833492426</v>
      </c>
      <c r="T6" s="1">
        <f>[6]cannibal!T122</f>
        <v>3.3178071552301995</v>
      </c>
      <c r="U6" s="1">
        <f>[6]cannibal!U122</f>
        <v>6.3139068136914647</v>
      </c>
      <c r="V6" s="1">
        <f>[6]cannibal!V122</f>
        <v>3.4885042586284554</v>
      </c>
      <c r="W6" s="1">
        <f>[6]cannibal!W122</f>
        <v>6.2273516633293005</v>
      </c>
    </row>
    <row r="7" spans="1:23" x14ac:dyDescent="0.2">
      <c r="A7">
        <f>[5]cannibal!A123</f>
        <v>3</v>
      </c>
      <c r="B7" s="1">
        <f>[6]cannibal!B123</f>
        <v>0</v>
      </c>
      <c r="C7" s="1">
        <f>[6]cannibal!C123</f>
        <v>0</v>
      </c>
      <c r="D7" s="1">
        <f>[6]cannibal!D123</f>
        <v>0</v>
      </c>
      <c r="E7" s="1">
        <f>[6]cannibal!E123</f>
        <v>0</v>
      </c>
      <c r="F7" s="1">
        <f>[6]cannibal!F123</f>
        <v>0</v>
      </c>
      <c r="G7" s="1">
        <f>[6]cannibal!G123</f>
        <v>0</v>
      </c>
      <c r="H7" s="1">
        <f>[6]cannibal!H123</f>
        <v>0</v>
      </c>
      <c r="I7" s="1">
        <f>[6]cannibal!I123</f>
        <v>0</v>
      </c>
      <c r="J7" s="1">
        <f>[6]cannibal!J123</f>
        <v>1.0429578737416625E-3</v>
      </c>
      <c r="K7" s="1">
        <f>[6]cannibal!K123</f>
        <v>0</v>
      </c>
      <c r="L7" s="1">
        <f>[6]cannibal!L123</f>
        <v>3.5393882038700669E-2</v>
      </c>
      <c r="M7" s="1">
        <f>[6]cannibal!M123</f>
        <v>1.0534514884394717</v>
      </c>
      <c r="N7" s="1">
        <f>[6]cannibal!N123</f>
        <v>3.2144046622285902</v>
      </c>
      <c r="O7" s="1">
        <f>[6]cannibal!O123</f>
        <v>0.82664635988246471</v>
      </c>
      <c r="P7" s="1">
        <f>[6]cannibal!P123</f>
        <v>3.5177840450051359</v>
      </c>
      <c r="Q7" s="1">
        <f>[6]cannibal!Q123</f>
        <v>0.88601311607205568</v>
      </c>
      <c r="R7" s="1">
        <f>[6]cannibal!R123</f>
        <v>3.6985275607412365</v>
      </c>
      <c r="S7" s="1">
        <f>[6]cannibal!S123</f>
        <v>0.95958691305575705</v>
      </c>
      <c r="T7" s="1">
        <f>[6]cannibal!T123</f>
        <v>3.8426629838468602</v>
      </c>
      <c r="U7" s="1">
        <f>[6]cannibal!U123</f>
        <v>1.0359030233720317</v>
      </c>
      <c r="V7" s="1">
        <f>[6]cannibal!V123</f>
        <v>4.0403632750299527</v>
      </c>
      <c r="W7" s="1">
        <f>[6]cannibal!W123</f>
        <v>1.0217021894677119</v>
      </c>
    </row>
    <row r="8" spans="1:23" x14ac:dyDescent="0.2">
      <c r="A8">
        <f>[5]cannibal!A124</f>
        <v>4</v>
      </c>
      <c r="B8" s="1">
        <f>[6]cannibal!B124</f>
        <v>0</v>
      </c>
      <c r="C8" s="1">
        <f>[6]cannibal!C124</f>
        <v>0</v>
      </c>
      <c r="D8" s="1">
        <f>[6]cannibal!D124</f>
        <v>0</v>
      </c>
      <c r="E8" s="1">
        <f>[6]cannibal!E124</f>
        <v>0</v>
      </c>
      <c r="F8" s="1">
        <f>[6]cannibal!F124</f>
        <v>0</v>
      </c>
      <c r="G8" s="1">
        <f>[6]cannibal!G124</f>
        <v>0</v>
      </c>
      <c r="H8" s="1">
        <f>[6]cannibal!H124</f>
        <v>0</v>
      </c>
      <c r="I8" s="1">
        <f>[6]cannibal!I124</f>
        <v>0</v>
      </c>
      <c r="J8" s="1">
        <f>[6]cannibal!J124</f>
        <v>0</v>
      </c>
      <c r="K8" s="1">
        <f>[6]cannibal!K124</f>
        <v>0</v>
      </c>
      <c r="L8" s="1">
        <f>[6]cannibal!L124</f>
        <v>0</v>
      </c>
      <c r="M8" s="1">
        <f>[6]cannibal!M124</f>
        <v>0</v>
      </c>
      <c r="N8" s="1">
        <f>[6]cannibal!N124</f>
        <v>0</v>
      </c>
      <c r="O8" s="1">
        <f>[6]cannibal!O124</f>
        <v>0</v>
      </c>
      <c r="P8" s="1">
        <f>[6]cannibal!P124</f>
        <v>0</v>
      </c>
      <c r="Q8" s="1">
        <f>[6]cannibal!Q124</f>
        <v>0</v>
      </c>
      <c r="R8" s="1">
        <f>[6]cannibal!R124</f>
        <v>0</v>
      </c>
      <c r="S8" s="1">
        <f>[6]cannibal!S124</f>
        <v>0</v>
      </c>
      <c r="T8" s="1">
        <f>[6]cannibal!T124</f>
        <v>0</v>
      </c>
      <c r="U8" s="1">
        <f>[6]cannibal!U124</f>
        <v>0</v>
      </c>
      <c r="V8" s="1">
        <f>[6]cannibal!V124</f>
        <v>0</v>
      </c>
      <c r="W8" s="1">
        <f>[6]cannibal!W124</f>
        <v>0</v>
      </c>
    </row>
    <row r="9" spans="1:23" x14ac:dyDescent="0.2">
      <c r="A9">
        <f>[5]cannibal!A125</f>
        <v>5</v>
      </c>
      <c r="B9" s="1">
        <f>[6]cannibal!B125</f>
        <v>0</v>
      </c>
      <c r="C9" s="1">
        <f>[6]cannibal!C125</f>
        <v>0</v>
      </c>
      <c r="D9" s="1">
        <f>[6]cannibal!D125</f>
        <v>0</v>
      </c>
      <c r="E9" s="1">
        <f>[6]cannibal!E125</f>
        <v>0</v>
      </c>
      <c r="F9" s="1">
        <f>[6]cannibal!F125</f>
        <v>0</v>
      </c>
      <c r="G9" s="1">
        <f>[6]cannibal!G125</f>
        <v>0</v>
      </c>
      <c r="H9" s="1">
        <f>[6]cannibal!H125</f>
        <v>0</v>
      </c>
      <c r="I9" s="1">
        <f>[6]cannibal!I125</f>
        <v>0</v>
      </c>
      <c r="J9" s="1">
        <f>[6]cannibal!J125</f>
        <v>0</v>
      </c>
      <c r="K9" s="1">
        <f>[6]cannibal!K125</f>
        <v>0</v>
      </c>
      <c r="L9" s="1">
        <f>[6]cannibal!L125</f>
        <v>0</v>
      </c>
      <c r="M9" s="1">
        <f>[6]cannibal!M125</f>
        <v>0</v>
      </c>
      <c r="N9" s="1">
        <f>[6]cannibal!N125</f>
        <v>0</v>
      </c>
      <c r="O9" s="1">
        <f>[6]cannibal!O125</f>
        <v>0</v>
      </c>
      <c r="P9" s="1">
        <f>[6]cannibal!P125</f>
        <v>0</v>
      </c>
      <c r="Q9" s="1">
        <f>[6]cannibal!Q125</f>
        <v>0</v>
      </c>
      <c r="R9" s="1">
        <f>[6]cannibal!R125</f>
        <v>0</v>
      </c>
      <c r="S9" s="1">
        <f>[6]cannibal!S125</f>
        <v>0</v>
      </c>
      <c r="T9" s="1">
        <f>[6]cannibal!T125</f>
        <v>0</v>
      </c>
      <c r="U9" s="1">
        <f>[6]cannibal!U125</f>
        <v>0</v>
      </c>
      <c r="V9" s="1">
        <f>[6]cannibal!V125</f>
        <v>0</v>
      </c>
      <c r="W9" s="1">
        <f>[6]cannibal!W125</f>
        <v>0</v>
      </c>
    </row>
    <row r="10" spans="1:23" x14ac:dyDescent="0.2">
      <c r="A10">
        <f>[5]cannibal!A126</f>
        <v>6</v>
      </c>
      <c r="B10" s="1">
        <f>[6]cannibal!B126</f>
        <v>0</v>
      </c>
      <c r="C10" s="1">
        <f>[6]cannibal!C126</f>
        <v>0</v>
      </c>
      <c r="D10" s="1">
        <f>[6]cannibal!D126</f>
        <v>0</v>
      </c>
      <c r="E10" s="1">
        <f>[6]cannibal!E126</f>
        <v>0</v>
      </c>
      <c r="F10" s="1">
        <f>[6]cannibal!F126</f>
        <v>0</v>
      </c>
      <c r="G10" s="1">
        <f>[6]cannibal!G126</f>
        <v>0</v>
      </c>
      <c r="H10" s="1">
        <f>[6]cannibal!H126</f>
        <v>0</v>
      </c>
      <c r="I10" s="1">
        <f>[6]cannibal!I126</f>
        <v>0</v>
      </c>
      <c r="J10" s="1">
        <f>[6]cannibal!J126</f>
        <v>0</v>
      </c>
      <c r="K10" s="1">
        <f>[6]cannibal!K126</f>
        <v>0</v>
      </c>
      <c r="L10" s="1">
        <f>[6]cannibal!L126</f>
        <v>0</v>
      </c>
      <c r="M10" s="1">
        <f>[6]cannibal!M126</f>
        <v>0</v>
      </c>
      <c r="N10" s="1">
        <f>[6]cannibal!N126</f>
        <v>0</v>
      </c>
      <c r="O10" s="1">
        <f>[6]cannibal!O126</f>
        <v>0</v>
      </c>
      <c r="P10" s="1">
        <f>[6]cannibal!P126</f>
        <v>0</v>
      </c>
      <c r="Q10" s="1">
        <f>[6]cannibal!Q126</f>
        <v>0</v>
      </c>
      <c r="R10" s="1">
        <f>[6]cannibal!R126</f>
        <v>0</v>
      </c>
      <c r="S10" s="1">
        <f>[6]cannibal!S126</f>
        <v>0</v>
      </c>
      <c r="T10" s="1">
        <f>[6]cannibal!T126</f>
        <v>0</v>
      </c>
      <c r="U10" s="1">
        <f>[6]cannibal!U126</f>
        <v>0</v>
      </c>
      <c r="V10" s="1">
        <f>[6]cannibal!V126</f>
        <v>0</v>
      </c>
      <c r="W10" s="1">
        <f>[6]cannibal!W126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E6" sqref="E6"/>
    </sheetView>
  </sheetViews>
  <sheetFormatPr defaultColWidth="9.140625" defaultRowHeight="12.75" x14ac:dyDescent="0.2"/>
  <sheetData>
    <row r="1" spans="1:23" x14ac:dyDescent="0.2">
      <c r="A1">
        <v>2013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[54]cannibal!B120</f>
        <v>0</v>
      </c>
      <c r="C4" s="1">
        <f>[54]cannibal!C120</f>
        <v>1.8569577166983007</v>
      </c>
      <c r="D4" s="1">
        <f>[54]cannibal!D120</f>
        <v>0</v>
      </c>
      <c r="E4" s="1">
        <f>[54]cannibal!E120</f>
        <v>4.5596456925012303</v>
      </c>
      <c r="F4" s="1">
        <f>[54]cannibal!F120</f>
        <v>0</v>
      </c>
      <c r="G4" s="1">
        <f>[54]cannibal!G120</f>
        <v>8.3299318118084091</v>
      </c>
      <c r="H4" s="1">
        <f>[54]cannibal!H120</f>
        <v>0</v>
      </c>
      <c r="I4" s="1">
        <f>[54]cannibal!I120</f>
        <v>4.4723250132584358</v>
      </c>
      <c r="J4" s="1">
        <f>[54]cannibal!J120</f>
        <v>0</v>
      </c>
      <c r="K4" s="1">
        <f>[54]cannibal!K120</f>
        <v>2.4058504624801405</v>
      </c>
      <c r="L4" s="1">
        <f>[54]cannibal!L120</f>
        <v>0</v>
      </c>
      <c r="M4" s="1">
        <f>[54]cannibal!M120</f>
        <v>3.391340550408021</v>
      </c>
      <c r="N4" s="1">
        <f>[54]cannibal!N120</f>
        <v>0</v>
      </c>
      <c r="O4" s="1">
        <f>[54]cannibal!O120</f>
        <v>20.215451050047719</v>
      </c>
      <c r="P4" s="1">
        <f>[54]cannibal!P120</f>
        <v>0</v>
      </c>
      <c r="Q4" s="1">
        <f>[54]cannibal!Q120</f>
        <v>14.357340398533495</v>
      </c>
      <c r="R4" s="1">
        <f>[54]cannibal!R120</f>
        <v>0</v>
      </c>
      <c r="S4" s="1">
        <f>[54]cannibal!S120</f>
        <v>62.459121103588338</v>
      </c>
      <c r="T4" s="1">
        <f>[54]cannibal!T120</f>
        <v>0</v>
      </c>
      <c r="U4" s="1">
        <f>[54]cannibal!U120</f>
        <v>67.185625757811763</v>
      </c>
      <c r="V4" s="1">
        <f>[54]cannibal!V120</f>
        <v>0</v>
      </c>
      <c r="W4" s="1">
        <f>[54]cannibal!W120</f>
        <v>69.986556439078186</v>
      </c>
    </row>
    <row r="5" spans="1:23" x14ac:dyDescent="0.2">
      <c r="A5">
        <f>[45]cannibal!A121</f>
        <v>1</v>
      </c>
      <c r="B5" s="1">
        <f>[54]cannibal!B121</f>
        <v>0</v>
      </c>
      <c r="C5" s="2">
        <f>[54]cannibal!C121</f>
        <v>2.0653725868231863E-2</v>
      </c>
      <c r="D5" s="1">
        <f>[54]cannibal!D121</f>
        <v>0.43011196892242415</v>
      </c>
      <c r="E5" s="1">
        <f>[54]cannibal!E121</f>
        <v>8.8353911388407189E-2</v>
      </c>
      <c r="F5" s="1">
        <f>[54]cannibal!F121</f>
        <v>1.0352423511621061</v>
      </c>
      <c r="G5" s="1">
        <f>[54]cannibal!G121</f>
        <v>1.1552471582504018</v>
      </c>
      <c r="H5" s="1">
        <f>[54]cannibal!H121</f>
        <v>1.8061579108911288</v>
      </c>
      <c r="I5" s="1">
        <f>[54]cannibal!I121</f>
        <v>1.0552687362034936</v>
      </c>
      <c r="J5" s="1">
        <f>[54]cannibal!J121</f>
        <v>0.22889349740791351</v>
      </c>
      <c r="K5" s="1">
        <f>[54]cannibal!K121</f>
        <v>0.35289737691082113</v>
      </c>
      <c r="L5" s="1">
        <f>[54]cannibal!L121</f>
        <v>0.39704585963643824</v>
      </c>
      <c r="M5" s="1">
        <f>[54]cannibal!M121</f>
        <v>2.4236605311527648</v>
      </c>
      <c r="N5" s="1">
        <f>[54]cannibal!N121</f>
        <v>0.44088661994882977</v>
      </c>
      <c r="O5" s="1">
        <f>[54]cannibal!O121</f>
        <v>1.0913064274586002</v>
      </c>
      <c r="P5" s="1">
        <f>[54]cannibal!P121</f>
        <v>1.0280417056716755</v>
      </c>
      <c r="Q5" s="1">
        <f>[54]cannibal!Q121</f>
        <v>3.0625099321025564</v>
      </c>
      <c r="R5" s="1">
        <f>[54]cannibal!R121</f>
        <v>0.51555363729619752</v>
      </c>
      <c r="S5" s="1">
        <f>[54]cannibal!S121</f>
        <v>5.8011878297372901</v>
      </c>
      <c r="T5" s="1">
        <f>[54]cannibal!T121</f>
        <v>0.56141287907204052</v>
      </c>
      <c r="U5" s="1">
        <f>[54]cannibal!U121</f>
        <v>6.240184421312807</v>
      </c>
      <c r="V5" s="1">
        <f>[54]cannibal!V121</f>
        <v>1.729901947823659</v>
      </c>
      <c r="W5" s="1">
        <f>[54]cannibal!W121</f>
        <v>6.5003341751518331</v>
      </c>
    </row>
    <row r="6" spans="1:23" x14ac:dyDescent="0.2">
      <c r="A6">
        <f>[45]cannibal!A122</f>
        <v>2</v>
      </c>
      <c r="B6" s="1">
        <f>[54]cannibal!B122</f>
        <v>0</v>
      </c>
      <c r="C6" s="1">
        <f>[54]cannibal!C122</f>
        <v>0</v>
      </c>
      <c r="D6" s="1">
        <f>[54]cannibal!D122</f>
        <v>4.6654841222878489E-2</v>
      </c>
      <c r="E6" s="2">
        <f>[54]cannibal!E122</f>
        <v>1.531861345602511E-4</v>
      </c>
      <c r="F6" s="1">
        <f>[54]cannibal!F122</f>
        <v>0.11229417224001689</v>
      </c>
      <c r="G6" s="1">
        <f>[54]cannibal!G122</f>
        <v>4.3245375294935417E-3</v>
      </c>
      <c r="H6" s="1">
        <f>[54]cannibal!H122</f>
        <v>0.10769762619856776</v>
      </c>
      <c r="I6" s="1">
        <f>[54]cannibal!I122</f>
        <v>0.46528009458851144</v>
      </c>
      <c r="J6" s="1">
        <f>[54]cannibal!J122</f>
        <v>0.50702303053704656</v>
      </c>
      <c r="K6" s="1">
        <f>[54]cannibal!K122</f>
        <v>0.46726792918966076</v>
      </c>
      <c r="L6" s="1">
        <f>[54]cannibal!L122</f>
        <v>0.22651507598379342</v>
      </c>
      <c r="M6" s="1">
        <f>[54]cannibal!M122</f>
        <v>0.40457096762323536</v>
      </c>
      <c r="N6" s="1">
        <f>[54]cannibal!N122</f>
        <v>0.86325224352518259</v>
      </c>
      <c r="O6" s="1">
        <f>[54]cannibal!O122</f>
        <v>0.74885920157360575</v>
      </c>
      <c r="P6" s="1">
        <f>[54]cannibal!P122</f>
        <v>0.89064172075010117</v>
      </c>
      <c r="Q6" s="1">
        <f>[54]cannibal!Q122</f>
        <v>0.97218100765400262</v>
      </c>
      <c r="R6" s="1">
        <f>[54]cannibal!R122</f>
        <v>1.2183405417434852</v>
      </c>
      <c r="S6" s="1">
        <f>[54]cannibal!S122</f>
        <v>2.9199548686321224</v>
      </c>
      <c r="T6" s="1">
        <f>[54]cannibal!T122</f>
        <v>1.3267136952375538</v>
      </c>
      <c r="U6" s="1">
        <f>[54]cannibal!U122</f>
        <v>3.1409182769039563</v>
      </c>
      <c r="V6" s="1">
        <f>[54]cannibal!V122</f>
        <v>4.0880512206797137</v>
      </c>
      <c r="W6" s="1">
        <f>[54]cannibal!W122</f>
        <v>3.2718613807286281</v>
      </c>
    </row>
    <row r="7" spans="1:23" x14ac:dyDescent="0.2">
      <c r="A7">
        <f>[45]cannibal!A123</f>
        <v>3</v>
      </c>
      <c r="B7" s="1">
        <f>[54]cannibal!B123</f>
        <v>0</v>
      </c>
      <c r="C7" s="1">
        <f>[54]cannibal!C123</f>
        <v>0</v>
      </c>
      <c r="D7" s="1">
        <f>[54]cannibal!D123</f>
        <v>0</v>
      </c>
      <c r="E7" s="1">
        <f>[54]cannibal!E123</f>
        <v>0</v>
      </c>
      <c r="F7" s="1">
        <f>[54]cannibal!F123</f>
        <v>0</v>
      </c>
      <c r="G7" s="1">
        <f>[54]cannibal!G123</f>
        <v>0</v>
      </c>
      <c r="H7" s="1">
        <f>[54]cannibal!H123</f>
        <v>0</v>
      </c>
      <c r="I7" s="1">
        <f>[54]cannibal!I123</f>
        <v>2.3621474139625055E-3</v>
      </c>
      <c r="J7" s="1">
        <f>[54]cannibal!J123</f>
        <v>0</v>
      </c>
      <c r="K7" s="1">
        <f>[54]cannibal!K123</f>
        <v>3.5360990504443017E-2</v>
      </c>
      <c r="L7" s="1">
        <f>[54]cannibal!L123</f>
        <v>0</v>
      </c>
      <c r="M7" s="1">
        <f>[54]cannibal!M123</f>
        <v>0</v>
      </c>
      <c r="N7" s="1">
        <f>[54]cannibal!N123</f>
        <v>0.15057796832414883</v>
      </c>
      <c r="O7" s="1">
        <f>[54]cannibal!O123</f>
        <v>8.3518511514430099E-2</v>
      </c>
      <c r="P7" s="1">
        <f>[54]cannibal!P123</f>
        <v>6.2338202981427317E-2</v>
      </c>
      <c r="Q7" s="1">
        <f>[54]cannibal!Q123</f>
        <v>0.18048142225186142</v>
      </c>
      <c r="R7" s="1">
        <f>[54]cannibal!R123</f>
        <v>0.16244751461000201</v>
      </c>
      <c r="S7" s="1">
        <f>[54]cannibal!S123</f>
        <v>0.69339420318124501</v>
      </c>
      <c r="T7" s="1">
        <f>[54]cannibal!T123</f>
        <v>0.17689745601174381</v>
      </c>
      <c r="U7" s="1">
        <f>[54]cannibal!U123</f>
        <v>0.74586581774514926</v>
      </c>
      <c r="V7" s="1">
        <f>[54]cannibal!V123</f>
        <v>0.54508057283184941</v>
      </c>
      <c r="W7" s="1">
        <f>[54]cannibal!W123</f>
        <v>0.77696054119925551</v>
      </c>
    </row>
    <row r="8" spans="1:23" x14ac:dyDescent="0.2">
      <c r="A8">
        <f>[45]cannibal!A124</f>
        <v>4</v>
      </c>
      <c r="B8" s="1">
        <f>[54]cannibal!B124</f>
        <v>0</v>
      </c>
      <c r="C8" s="1">
        <f>[54]cannibal!C124</f>
        <v>0</v>
      </c>
      <c r="D8" s="1">
        <f>[54]cannibal!D124</f>
        <v>0</v>
      </c>
      <c r="E8" s="1">
        <f>[54]cannibal!E124</f>
        <v>0</v>
      </c>
      <c r="F8" s="1">
        <f>[54]cannibal!F124</f>
        <v>0</v>
      </c>
      <c r="G8" s="1">
        <f>[54]cannibal!G124</f>
        <v>0</v>
      </c>
      <c r="H8" s="1">
        <f>[54]cannibal!H124</f>
        <v>0</v>
      </c>
      <c r="I8" s="1">
        <f>[54]cannibal!I124</f>
        <v>0</v>
      </c>
      <c r="J8" s="1">
        <f>[54]cannibal!J124</f>
        <v>0</v>
      </c>
      <c r="K8" s="1">
        <f>[54]cannibal!K124</f>
        <v>0</v>
      </c>
      <c r="L8" s="1">
        <f>[54]cannibal!L124</f>
        <v>0</v>
      </c>
      <c r="M8" s="1">
        <f>[54]cannibal!M124</f>
        <v>0</v>
      </c>
      <c r="N8" s="1">
        <f>[54]cannibal!N124</f>
        <v>0</v>
      </c>
      <c r="O8" s="1">
        <f>[54]cannibal!O124</f>
        <v>9.0255398617239847E-3</v>
      </c>
      <c r="P8" s="1">
        <f>[54]cannibal!P124</f>
        <v>0</v>
      </c>
      <c r="Q8" s="1">
        <f>[54]cannibal!Q124</f>
        <v>1.353605463167276E-2</v>
      </c>
      <c r="R8" s="1">
        <f>[54]cannibal!R124</f>
        <v>2.5671022872427934E-2</v>
      </c>
      <c r="S8" s="1">
        <f>[54]cannibal!S124</f>
        <v>0.10038961816198164</v>
      </c>
      <c r="T8" s="1">
        <f>[54]cannibal!T124</f>
        <v>2.7954497489567548E-2</v>
      </c>
      <c r="U8" s="1">
        <f>[54]cannibal!U124</f>
        <v>0.10798645892910314</v>
      </c>
      <c r="V8" s="1">
        <f>[54]cannibal!V124</f>
        <v>8.6137211062144337E-2</v>
      </c>
      <c r="W8" s="1">
        <f>[54]cannibal!W124</f>
        <v>0.11248835323408653</v>
      </c>
    </row>
    <row r="9" spans="1:23" x14ac:dyDescent="0.2">
      <c r="A9">
        <f>[45]cannibal!A125</f>
        <v>5</v>
      </c>
      <c r="B9" s="1">
        <f>[54]cannibal!B125</f>
        <v>0</v>
      </c>
      <c r="C9" s="1">
        <f>[54]cannibal!C125</f>
        <v>0</v>
      </c>
      <c r="D9" s="1">
        <f>[54]cannibal!D125</f>
        <v>0</v>
      </c>
      <c r="E9" s="1">
        <f>[54]cannibal!E125</f>
        <v>0</v>
      </c>
      <c r="F9" s="1">
        <f>[54]cannibal!F125</f>
        <v>0</v>
      </c>
      <c r="G9" s="1">
        <f>[54]cannibal!G125</f>
        <v>0</v>
      </c>
      <c r="H9" s="1">
        <f>[54]cannibal!H125</f>
        <v>0</v>
      </c>
      <c r="I9" s="1">
        <f>[54]cannibal!I125</f>
        <v>0</v>
      </c>
      <c r="J9" s="1">
        <f>[54]cannibal!J125</f>
        <v>0</v>
      </c>
      <c r="K9" s="1">
        <f>[54]cannibal!K125</f>
        <v>0</v>
      </c>
      <c r="L9" s="1">
        <f>[54]cannibal!L125</f>
        <v>0</v>
      </c>
      <c r="M9" s="1">
        <f>[54]cannibal!M125</f>
        <v>0</v>
      </c>
      <c r="N9" s="1">
        <f>[54]cannibal!N125</f>
        <v>0</v>
      </c>
      <c r="O9" s="1">
        <f>[54]cannibal!O125</f>
        <v>0</v>
      </c>
      <c r="P9" s="1">
        <f>[54]cannibal!P125</f>
        <v>0</v>
      </c>
      <c r="Q9" s="1">
        <f>[54]cannibal!Q125</f>
        <v>0</v>
      </c>
      <c r="R9" s="1">
        <f>[54]cannibal!R125</f>
        <v>1.8901453297121458E-2</v>
      </c>
      <c r="S9" s="1">
        <f>[54]cannibal!S125</f>
        <v>5.4837665385215784E-2</v>
      </c>
      <c r="T9" s="1">
        <f>[54]cannibal!T125</f>
        <v>2.0582764908486345E-2</v>
      </c>
      <c r="U9" s="1">
        <f>[54]cannibal!U125</f>
        <v>5.8987427278920652E-2</v>
      </c>
      <c r="V9" s="1">
        <f>[54]cannibal!V125</f>
        <v>6.3422423022500701E-2</v>
      </c>
      <c r="W9" s="1">
        <f>[54]cannibal!W125</f>
        <v>6.1446579709383643E-2</v>
      </c>
    </row>
    <row r="10" spans="1:23" x14ac:dyDescent="0.2">
      <c r="A10">
        <f>[45]cannibal!A126</f>
        <v>6</v>
      </c>
      <c r="B10" s="1">
        <f>[54]cannibal!B126</f>
        <v>0</v>
      </c>
      <c r="C10" s="1">
        <f>[54]cannibal!C126</f>
        <v>0</v>
      </c>
      <c r="D10" s="1">
        <f>[54]cannibal!D126</f>
        <v>0</v>
      </c>
      <c r="E10" s="1">
        <f>[54]cannibal!E126</f>
        <v>0</v>
      </c>
      <c r="F10" s="1">
        <f>[54]cannibal!F126</f>
        <v>0</v>
      </c>
      <c r="G10" s="1">
        <f>[54]cannibal!G126</f>
        <v>0</v>
      </c>
      <c r="H10" s="1">
        <f>[54]cannibal!H126</f>
        <v>0</v>
      </c>
      <c r="I10" s="1">
        <f>[54]cannibal!I126</f>
        <v>0</v>
      </c>
      <c r="J10" s="1">
        <f>[54]cannibal!J126</f>
        <v>0</v>
      </c>
      <c r="K10" s="1">
        <f>[54]cannibal!K126</f>
        <v>0</v>
      </c>
      <c r="L10" s="1">
        <f>[54]cannibal!L126</f>
        <v>0</v>
      </c>
      <c r="M10" s="1">
        <f>[54]cannibal!M126</f>
        <v>0</v>
      </c>
      <c r="N10" s="1">
        <f>[54]cannibal!N126</f>
        <v>0</v>
      </c>
      <c r="O10" s="1">
        <f>[54]cannibal!O126</f>
        <v>0</v>
      </c>
      <c r="P10" s="1">
        <f>[54]cannibal!P126</f>
        <v>0</v>
      </c>
      <c r="Q10" s="1">
        <f>[54]cannibal!Q126</f>
        <v>0</v>
      </c>
      <c r="R10" s="1">
        <f>[54]cannibal!R126</f>
        <v>8.5250490622531779E-4</v>
      </c>
      <c r="S10" s="1">
        <f>[54]cannibal!S126</f>
        <v>9.9152974312751788E-3</v>
      </c>
      <c r="T10" s="1">
        <f>[54]cannibal!T126</f>
        <v>9.2833645076588716E-4</v>
      </c>
      <c r="U10" s="1">
        <f>[54]cannibal!U126</f>
        <v>1.0665623382535469E-2</v>
      </c>
      <c r="V10" s="1">
        <f>[54]cannibal!V126</f>
        <v>2.860516910602504E-3</v>
      </c>
      <c r="W10" s="1">
        <f>[54]cannibal!W126</f>
        <v>1.1110267179925457E-2</v>
      </c>
    </row>
  </sheetData>
  <pageMargins left="0.78740157499999996" right="0.78740157499999996" top="0.984251969" bottom="0.984251969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H32" sqref="H32"/>
    </sheetView>
  </sheetViews>
  <sheetFormatPr defaultColWidth="9.140625" defaultRowHeight="12.75" x14ac:dyDescent="0.2"/>
  <sheetData>
    <row r="1" spans="1:23" x14ac:dyDescent="0.2">
      <c r="A1">
        <v>2014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[55]cannibal!B120</f>
        <v>0</v>
      </c>
      <c r="C4" s="1">
        <f>[55]cannibal!C120</f>
        <v>11.989767090392467</v>
      </c>
      <c r="D4" s="1">
        <f>[55]cannibal!D120</f>
        <v>0</v>
      </c>
      <c r="E4" s="1">
        <f>[55]cannibal!E120</f>
        <v>6.628850378339151</v>
      </c>
      <c r="F4" s="1">
        <f>[55]cannibal!F120</f>
        <v>0</v>
      </c>
      <c r="G4" s="1">
        <f>[55]cannibal!G120</f>
        <v>10.77820491572281</v>
      </c>
      <c r="H4" s="1">
        <f>[55]cannibal!H120</f>
        <v>0</v>
      </c>
      <c r="I4" s="1">
        <f>[55]cannibal!I120</f>
        <v>12.04425983357992</v>
      </c>
      <c r="J4" s="1">
        <f>[55]cannibal!J120</f>
        <v>0</v>
      </c>
      <c r="K4" s="1">
        <f>[55]cannibal!K120</f>
        <v>9.8021369610087596</v>
      </c>
      <c r="L4" s="1">
        <f>[55]cannibal!L120</f>
        <v>0</v>
      </c>
      <c r="M4" s="1">
        <f>[55]cannibal!M120</f>
        <v>7.4739394757999849</v>
      </c>
      <c r="N4" s="1">
        <f>[55]cannibal!N120</f>
        <v>0</v>
      </c>
      <c r="O4" s="1">
        <f>[55]cannibal!O120</f>
        <v>18.303649947654247</v>
      </c>
      <c r="P4" s="1">
        <f>[55]cannibal!P120</f>
        <v>0</v>
      </c>
      <c r="Q4" s="1">
        <f>[55]cannibal!Q120</f>
        <v>6.6369308285012281</v>
      </c>
      <c r="R4" s="1">
        <f>[55]cannibal!R120</f>
        <v>0</v>
      </c>
      <c r="S4" s="1">
        <f>[55]cannibal!S120</f>
        <v>10.872158552571459</v>
      </c>
      <c r="T4" s="1">
        <f>[55]cannibal!T120</f>
        <v>0</v>
      </c>
      <c r="U4" s="1">
        <f>[55]cannibal!U120</f>
        <v>11.688258970437239</v>
      </c>
      <c r="V4" s="1">
        <f>[55]cannibal!V120</f>
        <v>0</v>
      </c>
      <c r="W4" s="1">
        <f>[55]cannibal!W120</f>
        <v>12.113370879889123</v>
      </c>
    </row>
    <row r="5" spans="1:23" x14ac:dyDescent="0.2">
      <c r="A5">
        <f>[45]cannibal!A121</f>
        <v>1</v>
      </c>
      <c r="B5" s="1">
        <f>[55]cannibal!B121</f>
        <v>0</v>
      </c>
      <c r="C5" s="2">
        <f>[55]cannibal!C121</f>
        <v>0.13335433568687274</v>
      </c>
      <c r="D5" s="1">
        <f>[55]cannibal!D121</f>
        <v>0.53825853744313279</v>
      </c>
      <c r="E5" s="1">
        <f>[55]cannibal!E121</f>
        <v>0.42119348281718105</v>
      </c>
      <c r="F5" s="1">
        <f>[55]cannibal!F121</f>
        <v>1.6321205728619403</v>
      </c>
      <c r="G5" s="1">
        <f>[55]cannibal!G121</f>
        <v>1.0995021558264142</v>
      </c>
      <c r="H5" s="1">
        <f>[55]cannibal!H121</f>
        <v>1.2095232117545078</v>
      </c>
      <c r="I5" s="1">
        <f>[55]cannibal!I121</f>
        <v>1.694444674724829</v>
      </c>
      <c r="J5" s="1">
        <f>[55]cannibal!J121</f>
        <v>2.1662669371786429</v>
      </c>
      <c r="K5" s="1">
        <f>[55]cannibal!K121</f>
        <v>1.0837304905688423</v>
      </c>
      <c r="L5" s="1">
        <f>[55]cannibal!L121</f>
        <v>2.4013965390115759</v>
      </c>
      <c r="M5" s="1">
        <f>[55]cannibal!M121</f>
        <v>0.89523016524210763</v>
      </c>
      <c r="N5" s="1">
        <f>[55]cannibal!N121</f>
        <v>0</v>
      </c>
      <c r="O5" s="1">
        <f>[55]cannibal!O121</f>
        <v>1.8529843890794255</v>
      </c>
      <c r="P5" s="1">
        <f>[55]cannibal!P121</f>
        <v>0.89208784826176724</v>
      </c>
      <c r="Q5" s="1">
        <f>[55]cannibal!Q121</f>
        <v>1.1839644577473041</v>
      </c>
      <c r="R5" s="1">
        <f>[55]cannibal!R121</f>
        <v>2.6488128954487684</v>
      </c>
      <c r="S5" s="1">
        <f>[55]cannibal!S121</f>
        <v>2.2861205875687838</v>
      </c>
      <c r="T5" s="1">
        <f>[55]cannibal!T121</f>
        <v>2.8583640598299365</v>
      </c>
      <c r="U5" s="1">
        <f>[55]cannibal!U121</f>
        <v>2.4577244101018154</v>
      </c>
      <c r="V5" s="1">
        <f>[55]cannibal!V121</f>
        <v>8.001774375712202</v>
      </c>
      <c r="W5" s="1">
        <f>[55]cannibal!W121</f>
        <v>2.5471139350539485</v>
      </c>
    </row>
    <row r="6" spans="1:23" x14ac:dyDescent="0.2">
      <c r="A6">
        <f>[45]cannibal!A122</f>
        <v>2</v>
      </c>
      <c r="B6" s="1">
        <f>[55]cannibal!B122</f>
        <v>0</v>
      </c>
      <c r="C6" s="1">
        <f>[55]cannibal!C122</f>
        <v>0</v>
      </c>
      <c r="D6" s="1">
        <f>[55]cannibal!D122</f>
        <v>0</v>
      </c>
      <c r="E6" s="2">
        <f>[55]cannibal!E122</f>
        <v>1.414104712726837E-3</v>
      </c>
      <c r="F6" s="1">
        <f>[55]cannibal!F122</f>
        <v>1.8384313242867167E-2</v>
      </c>
      <c r="G6" s="1">
        <f>[55]cannibal!G122</f>
        <v>7.5063196261353979E-3</v>
      </c>
      <c r="H6" s="1">
        <f>[55]cannibal!H122</f>
        <v>6.3285199461956806E-2</v>
      </c>
      <c r="I6" s="1">
        <f>[55]cannibal!I122</f>
        <v>9.0614631576136584E-2</v>
      </c>
      <c r="J6" s="1">
        <f>[55]cannibal!J122</f>
        <v>1.4997417600047212E-2</v>
      </c>
      <c r="K6" s="1">
        <f>[55]cannibal!K122</f>
        <v>0.10735162222190464</v>
      </c>
      <c r="L6" s="1">
        <f>[55]cannibal!L122</f>
        <v>0.16754700358490734</v>
      </c>
      <c r="M6" s="1">
        <f>[55]cannibal!M122</f>
        <v>0.97617159785619534</v>
      </c>
      <c r="N6" s="1">
        <f>[55]cannibal!N122</f>
        <v>4.7781005470252325E-2</v>
      </c>
      <c r="O6" s="1">
        <f>[55]cannibal!O122</f>
        <v>1.1574601653576879</v>
      </c>
      <c r="P6" s="1">
        <f>[55]cannibal!P122</f>
        <v>0.60505975226875286</v>
      </c>
      <c r="Q6" s="1">
        <f>[55]cannibal!Q122</f>
        <v>1.1729452421584414</v>
      </c>
      <c r="R6" s="1">
        <f>[55]cannibal!R122</f>
        <v>0.53876916126407426</v>
      </c>
      <c r="S6" s="1">
        <f>[55]cannibal!S122</f>
        <v>1.0656098188704988</v>
      </c>
      <c r="T6" s="1">
        <f>[55]cannibal!T122</f>
        <v>0.58139191701610882</v>
      </c>
      <c r="U6" s="1">
        <f>[55]cannibal!U122</f>
        <v>1.1455980396324568</v>
      </c>
      <c r="V6" s="1">
        <f>[55]cannibal!V122</f>
        <v>1.6275627759266194</v>
      </c>
      <c r="W6" s="1">
        <f>[55]cannibal!W122</f>
        <v>1.1872644136685098</v>
      </c>
    </row>
    <row r="7" spans="1:23" x14ac:dyDescent="0.2">
      <c r="A7">
        <f>[45]cannibal!A123</f>
        <v>3</v>
      </c>
      <c r="B7" s="1">
        <f>[55]cannibal!B123</f>
        <v>0</v>
      </c>
      <c r="C7" s="1">
        <f>[55]cannibal!C123</f>
        <v>0</v>
      </c>
      <c r="D7" s="1">
        <f>[55]cannibal!D123</f>
        <v>0</v>
      </c>
      <c r="E7" s="1">
        <f>[55]cannibal!E123</f>
        <v>0</v>
      </c>
      <c r="F7" s="1">
        <f>[55]cannibal!F123</f>
        <v>0</v>
      </c>
      <c r="G7" s="1">
        <f>[55]cannibal!G123</f>
        <v>0</v>
      </c>
      <c r="H7" s="1">
        <f>[55]cannibal!H123</f>
        <v>0</v>
      </c>
      <c r="I7" s="1">
        <f>[55]cannibal!I123</f>
        <v>0</v>
      </c>
      <c r="J7" s="1">
        <f>[55]cannibal!J123</f>
        <v>2.2888390915037901E-2</v>
      </c>
      <c r="K7" s="1">
        <f>[55]cannibal!K123</f>
        <v>0</v>
      </c>
      <c r="L7" s="1">
        <f>[55]cannibal!L123</f>
        <v>6.7844458918674369E-2</v>
      </c>
      <c r="M7" s="1">
        <f>[55]cannibal!M123</f>
        <v>3.9308660297148516E-2</v>
      </c>
      <c r="N7" s="1">
        <f>[55]cannibal!N123</f>
        <v>2.6003624834516161E-2</v>
      </c>
      <c r="O7" s="1">
        <f>[55]cannibal!O123</f>
        <v>0.2687680762241943</v>
      </c>
      <c r="P7" s="1">
        <f>[55]cannibal!P123</f>
        <v>0.20837587525278092</v>
      </c>
      <c r="Q7" s="1">
        <f>[55]cannibal!Q123</f>
        <v>0.34629149720404939</v>
      </c>
      <c r="R7" s="1">
        <f>[55]cannibal!R123</f>
        <v>0.22082180248329883</v>
      </c>
      <c r="S7" s="1">
        <f>[55]cannibal!S123</f>
        <v>0.48303675669025048</v>
      </c>
      <c r="T7" s="1">
        <f>[55]cannibal!T123</f>
        <v>0.23829131341426391</v>
      </c>
      <c r="U7" s="1">
        <f>[55]cannibal!U123</f>
        <v>0.51929510383201549</v>
      </c>
      <c r="V7" s="1">
        <f>[55]cannibal!V123</f>
        <v>0.66707854063436156</v>
      </c>
      <c r="W7" s="1">
        <f>[55]cannibal!W123</f>
        <v>0.53818230796715671</v>
      </c>
    </row>
    <row r="8" spans="1:23" x14ac:dyDescent="0.2">
      <c r="A8">
        <f>[45]cannibal!A124</f>
        <v>4</v>
      </c>
      <c r="B8" s="1">
        <f>[55]cannibal!B124</f>
        <v>0</v>
      </c>
      <c r="C8" s="1">
        <f>[55]cannibal!C124</f>
        <v>0</v>
      </c>
      <c r="D8" s="1">
        <f>[55]cannibal!D124</f>
        <v>0</v>
      </c>
      <c r="E8" s="1">
        <f>[55]cannibal!E124</f>
        <v>0</v>
      </c>
      <c r="F8" s="1">
        <f>[55]cannibal!F124</f>
        <v>0</v>
      </c>
      <c r="G8" s="1">
        <f>[55]cannibal!G124</f>
        <v>0</v>
      </c>
      <c r="H8" s="1">
        <f>[55]cannibal!H124</f>
        <v>0</v>
      </c>
      <c r="I8" s="1">
        <f>[55]cannibal!I124</f>
        <v>0</v>
      </c>
      <c r="J8" s="1">
        <f>[55]cannibal!J124</f>
        <v>1.0288913161536782E-2</v>
      </c>
      <c r="K8" s="1">
        <f>[55]cannibal!K124</f>
        <v>0</v>
      </c>
      <c r="L8" s="1">
        <f>[55]cannibal!L124</f>
        <v>0</v>
      </c>
      <c r="M8" s="1">
        <f>[55]cannibal!M124</f>
        <v>0</v>
      </c>
      <c r="N8" s="1">
        <f>[55]cannibal!N124</f>
        <v>0</v>
      </c>
      <c r="O8" s="1">
        <f>[55]cannibal!O124</f>
        <v>2.0279587888215711E-2</v>
      </c>
      <c r="P8" s="1">
        <f>[55]cannibal!P124</f>
        <v>3.9193130109155559E-2</v>
      </c>
      <c r="Q8" s="1">
        <f>[55]cannibal!Q124</f>
        <v>0.16270103615624507</v>
      </c>
      <c r="R8" s="1">
        <f>[55]cannibal!R124</f>
        <v>2.1382375948205789E-3</v>
      </c>
      <c r="S8" s="1">
        <f>[55]cannibal!S124</f>
        <v>0.18657552926544224</v>
      </c>
      <c r="T8" s="1">
        <f>[55]cannibal!T124</f>
        <v>2.3073964578297856E-3</v>
      </c>
      <c r="U8" s="1">
        <f>[55]cannibal!U124</f>
        <v>0.20058050966200233</v>
      </c>
      <c r="V8" s="1">
        <f>[55]cannibal!V124</f>
        <v>6.4593821726019003E-3</v>
      </c>
      <c r="W8" s="1">
        <f>[55]cannibal!W124</f>
        <v>0.20787579321765548</v>
      </c>
    </row>
    <row r="9" spans="1:23" x14ac:dyDescent="0.2">
      <c r="A9">
        <f>[45]cannibal!A125</f>
        <v>5</v>
      </c>
      <c r="B9" s="1">
        <f>[55]cannibal!B125</f>
        <v>0</v>
      </c>
      <c r="C9" s="1">
        <f>[55]cannibal!C125</f>
        <v>0</v>
      </c>
      <c r="D9" s="1">
        <f>[55]cannibal!D125</f>
        <v>0</v>
      </c>
      <c r="E9" s="1">
        <f>[55]cannibal!E125</f>
        <v>0</v>
      </c>
      <c r="F9" s="1">
        <f>[55]cannibal!F125</f>
        <v>0</v>
      </c>
      <c r="G9" s="1">
        <f>[55]cannibal!G125</f>
        <v>0</v>
      </c>
      <c r="H9" s="1">
        <f>[55]cannibal!H125</f>
        <v>0</v>
      </c>
      <c r="I9" s="1">
        <f>[55]cannibal!I125</f>
        <v>0</v>
      </c>
      <c r="J9" s="1">
        <f>[55]cannibal!J125</f>
        <v>4.5313366742217505E-5</v>
      </c>
      <c r="K9" s="1">
        <f>[55]cannibal!K125</f>
        <v>0</v>
      </c>
      <c r="L9" s="1">
        <f>[55]cannibal!L125</f>
        <v>0</v>
      </c>
      <c r="M9" s="1">
        <f>[55]cannibal!M125</f>
        <v>0</v>
      </c>
      <c r="N9" s="1">
        <f>[55]cannibal!N125</f>
        <v>0</v>
      </c>
      <c r="O9" s="1">
        <f>[55]cannibal!O125</f>
        <v>0</v>
      </c>
      <c r="P9" s="1">
        <f>[55]cannibal!P125</f>
        <v>1.7261032827556186E-4</v>
      </c>
      <c r="Q9" s="1">
        <f>[55]cannibal!Q125</f>
        <v>1.9714234621394777E-2</v>
      </c>
      <c r="R9" s="1">
        <f>[55]cannibal!R125</f>
        <v>0</v>
      </c>
      <c r="S9" s="1">
        <f>[55]cannibal!S125</f>
        <v>2.0266608339433872E-2</v>
      </c>
      <c r="T9" s="1">
        <f>[55]cannibal!T125</f>
        <v>0</v>
      </c>
      <c r="U9" s="1">
        <f>[55]cannibal!U125</f>
        <v>2.1787887435443944E-2</v>
      </c>
      <c r="V9" s="1">
        <f>[55]cannibal!V125</f>
        <v>0</v>
      </c>
      <c r="W9" s="1">
        <f>[55]cannibal!W125</f>
        <v>2.2580331413116848E-2</v>
      </c>
    </row>
    <row r="10" spans="1:23" x14ac:dyDescent="0.2">
      <c r="A10">
        <f>[45]cannibal!A126</f>
        <v>6</v>
      </c>
      <c r="B10" s="1">
        <f>[55]cannibal!B126</f>
        <v>0</v>
      </c>
      <c r="C10" s="1">
        <f>[55]cannibal!C126</f>
        <v>0</v>
      </c>
      <c r="D10" s="1">
        <f>[55]cannibal!D126</f>
        <v>0</v>
      </c>
      <c r="E10" s="1">
        <f>[55]cannibal!E126</f>
        <v>0</v>
      </c>
      <c r="F10" s="1">
        <f>[55]cannibal!F126</f>
        <v>0</v>
      </c>
      <c r="G10" s="1">
        <f>[55]cannibal!G126</f>
        <v>0</v>
      </c>
      <c r="H10" s="1">
        <f>[55]cannibal!H126</f>
        <v>0</v>
      </c>
      <c r="I10" s="1">
        <f>[55]cannibal!I126</f>
        <v>0</v>
      </c>
      <c r="J10" s="1">
        <f>[55]cannibal!J126</f>
        <v>0</v>
      </c>
      <c r="K10" s="1">
        <f>[55]cannibal!K126</f>
        <v>0</v>
      </c>
      <c r="L10" s="1">
        <f>[55]cannibal!L126</f>
        <v>0</v>
      </c>
      <c r="M10" s="1">
        <f>[55]cannibal!M126</f>
        <v>0</v>
      </c>
      <c r="N10" s="1">
        <f>[55]cannibal!N126</f>
        <v>0</v>
      </c>
      <c r="O10" s="1">
        <f>[55]cannibal!O126</f>
        <v>0</v>
      </c>
      <c r="P10" s="1">
        <f>[55]cannibal!P126</f>
        <v>0</v>
      </c>
      <c r="Q10" s="1">
        <f>[55]cannibal!Q126</f>
        <v>2.4338561260981204E-4</v>
      </c>
      <c r="R10" s="1">
        <f>[55]cannibal!R126</f>
        <v>0</v>
      </c>
      <c r="S10" s="1">
        <f>[55]cannibal!S126</f>
        <v>2.5020504122757868E-4</v>
      </c>
      <c r="T10" s="1">
        <f>[55]cannibal!T126</f>
        <v>0</v>
      </c>
      <c r="U10" s="1">
        <f>[55]cannibal!U126</f>
        <v>2.6898626463511046E-4</v>
      </c>
      <c r="V10" s="1">
        <f>[55]cannibal!V126</f>
        <v>0</v>
      </c>
      <c r="W10" s="1">
        <f>[55]cannibal!W126</f>
        <v>2.7876952361872656E-4</v>
      </c>
    </row>
  </sheetData>
  <pageMargins left="0.78740157499999996" right="0.78740157499999996" top="0.984251969" bottom="0.984251969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98" zoomScaleNormal="98" workbookViewId="0">
      <selection activeCell="D5" sqref="D5"/>
    </sheetView>
  </sheetViews>
  <sheetFormatPr defaultColWidth="9.140625" defaultRowHeight="12.75" x14ac:dyDescent="0.2"/>
  <sheetData>
    <row r="1" spans="1:23" x14ac:dyDescent="0.2">
      <c r="A1">
        <v>2015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[56]cannibal!B120</f>
        <v>0</v>
      </c>
      <c r="C4" s="1">
        <f>[56]cannibal!C120</f>
        <v>0</v>
      </c>
      <c r="D4" s="1">
        <f>[56]cannibal!D120</f>
        <v>0</v>
      </c>
      <c r="E4" s="1">
        <f>[56]cannibal!E120</f>
        <v>4.2358288369996951E-2</v>
      </c>
      <c r="F4" s="1">
        <f>[56]cannibal!F120</f>
        <v>0</v>
      </c>
      <c r="G4" s="1">
        <f>[56]cannibal!G120</f>
        <v>0.25585233542098623</v>
      </c>
      <c r="H4" s="1">
        <f>[56]cannibal!H120</f>
        <v>0</v>
      </c>
      <c r="I4" s="1">
        <f>[56]cannibal!I120</f>
        <v>0.59373846114861417</v>
      </c>
      <c r="J4" s="1">
        <f>[56]cannibal!J120</f>
        <v>0</v>
      </c>
      <c r="K4" s="1">
        <f>[56]cannibal!K120</f>
        <v>2.5838378157255604</v>
      </c>
      <c r="L4" s="1">
        <f>[56]cannibal!L120</f>
        <v>0</v>
      </c>
      <c r="M4" s="1">
        <f>[56]cannibal!M120</f>
        <v>0.93061527825295631</v>
      </c>
      <c r="N4" s="1">
        <f>[56]cannibal!N120</f>
        <v>0</v>
      </c>
      <c r="O4" s="1">
        <f>[56]cannibal!O120</f>
        <v>0.5029749142774359</v>
      </c>
      <c r="P4" s="1">
        <f>[56]cannibal!P120</f>
        <v>0</v>
      </c>
      <c r="Q4" s="1">
        <f>[56]cannibal!Q120</f>
        <v>2.7323078757039272</v>
      </c>
      <c r="R4" s="1">
        <f>[56]cannibal!R120</f>
        <v>0</v>
      </c>
      <c r="S4" s="1">
        <f>[56]cannibal!S120</f>
        <v>2.1537960159454621</v>
      </c>
      <c r="T4" s="1">
        <f>[56]cannibal!T120</f>
        <v>0</v>
      </c>
      <c r="U4" s="1">
        <f>[56]cannibal!U120</f>
        <v>2.2764878275209064</v>
      </c>
      <c r="V4" s="1">
        <f>[56]cannibal!V120</f>
        <v>0</v>
      </c>
      <c r="W4" s="1">
        <f>[56]cannibal!W120</f>
        <v>2.3836457855440405</v>
      </c>
    </row>
    <row r="5" spans="1:23" x14ac:dyDescent="0.2">
      <c r="A5">
        <f>[45]cannibal!A121</f>
        <v>1</v>
      </c>
      <c r="B5" s="1">
        <f>[56]cannibal!B121</f>
        <v>0</v>
      </c>
      <c r="C5" s="1">
        <f>[56]cannibal!C121</f>
        <v>0</v>
      </c>
      <c r="D5" s="1">
        <f>[56]cannibal!D121</f>
        <v>0.57976257392281827</v>
      </c>
      <c r="E5" s="1">
        <f>[56]cannibal!E121</f>
        <v>0.23269553221439884</v>
      </c>
      <c r="F5" s="1">
        <f>[56]cannibal!F121</f>
        <v>5.1151830558647244</v>
      </c>
      <c r="G5" s="1">
        <f>[56]cannibal!G121</f>
        <v>1.3294124288951656</v>
      </c>
      <c r="H5" s="1">
        <f>[56]cannibal!H121</f>
        <v>3.5410469514587213</v>
      </c>
      <c r="I5" s="1">
        <f>[56]cannibal!I121</f>
        <v>3.2617060917644647</v>
      </c>
      <c r="J5" s="1">
        <f>[56]cannibal!J121</f>
        <v>7.3775641416619848</v>
      </c>
      <c r="K5" s="1">
        <f>[56]cannibal!K121</f>
        <v>2.703334746806398</v>
      </c>
      <c r="L5" s="1">
        <f>[56]cannibal!L121</f>
        <v>0.1001190108409485</v>
      </c>
      <c r="M5" s="1">
        <f>[56]cannibal!M121</f>
        <v>2.4094969201161667</v>
      </c>
      <c r="N5" s="1">
        <f>[56]cannibal!N121</f>
        <v>0.85897679570441898</v>
      </c>
      <c r="O5" s="1">
        <f>[56]cannibal!O121</f>
        <v>2.8407160926191088</v>
      </c>
      <c r="P5" s="1">
        <f>[56]cannibal!P121</f>
        <v>1.0208060101938701</v>
      </c>
      <c r="Q5" s="1">
        <f>[56]cannibal!Q121</f>
        <v>0.87028686800936828</v>
      </c>
      <c r="R5" s="1">
        <f>[56]cannibal!R121</f>
        <v>2.2632501591897971</v>
      </c>
      <c r="S5" s="1">
        <f>[56]cannibal!S121</f>
        <v>4.4575553223366349</v>
      </c>
      <c r="T5" s="1">
        <f>[56]cannibal!T121</f>
        <v>2.4104150187151028</v>
      </c>
      <c r="U5" s="1">
        <f>[56]cannibal!U121</f>
        <v>4.7114816615285893</v>
      </c>
      <c r="V5" s="1">
        <f>[56]cannibal!V121</f>
        <v>4.1328663226767928</v>
      </c>
      <c r="W5" s="1">
        <f>[56]cannibal!W121</f>
        <v>4.9332587112493664</v>
      </c>
    </row>
    <row r="6" spans="1:23" x14ac:dyDescent="0.2">
      <c r="A6">
        <f>[45]cannibal!A122</f>
        <v>2</v>
      </c>
      <c r="B6" s="1">
        <f>[56]cannibal!B122</f>
        <v>0</v>
      </c>
      <c r="C6" s="1">
        <f>[56]cannibal!C122</f>
        <v>0</v>
      </c>
      <c r="D6" s="1">
        <f>[56]cannibal!D122</f>
        <v>0</v>
      </c>
      <c r="E6" s="3">
        <f>[56]cannibal!E122</f>
        <v>0</v>
      </c>
      <c r="F6" s="1">
        <f>[56]cannibal!F122</f>
        <v>1.8801165950456073E-2</v>
      </c>
      <c r="G6" s="1">
        <f>[56]cannibal!G122</f>
        <v>0</v>
      </c>
      <c r="H6" s="1">
        <f>[56]cannibal!H122</f>
        <v>2.2076515067325372E-2</v>
      </c>
      <c r="I6" s="1">
        <f>[56]cannibal!I122</f>
        <v>0</v>
      </c>
      <c r="J6" s="1">
        <f>[56]cannibal!J122</f>
        <v>0.15336108975079923</v>
      </c>
      <c r="K6" s="1">
        <f>[56]cannibal!K122</f>
        <v>0</v>
      </c>
      <c r="L6" s="1">
        <f>[56]cannibal!L122</f>
        <v>0.27363689790602586</v>
      </c>
      <c r="M6" s="1">
        <f>[56]cannibal!M122</f>
        <v>0.15732579961921769</v>
      </c>
      <c r="N6" s="1">
        <f>[56]cannibal!N122</f>
        <v>5.4816376451467558E-2</v>
      </c>
      <c r="O6" s="1">
        <f>[56]cannibal!O122</f>
        <v>0.55124268182229808</v>
      </c>
      <c r="P6" s="1">
        <f>[56]cannibal!P122</f>
        <v>5.6337049107538062E-2</v>
      </c>
      <c r="Q6" s="1">
        <f>[56]cannibal!Q122</f>
        <v>0.88062766470738219</v>
      </c>
      <c r="R6" s="1">
        <f>[56]cannibal!R122</f>
        <v>0.39402618201762696</v>
      </c>
      <c r="S6" s="1">
        <f>[56]cannibal!S122</f>
        <v>0.2512891861163507</v>
      </c>
      <c r="T6" s="1">
        <f>[56]cannibal!T122</f>
        <v>0.41964721533136123</v>
      </c>
      <c r="U6" s="1">
        <f>[56]cannibal!U122</f>
        <v>0.2656039704532509</v>
      </c>
      <c r="V6" s="1">
        <f>[56]cannibal!V122</f>
        <v>0.75641437201620065</v>
      </c>
      <c r="W6" s="1">
        <f>[56]cannibal!W122</f>
        <v>0.27810637822918083</v>
      </c>
    </row>
    <row r="7" spans="1:23" x14ac:dyDescent="0.2">
      <c r="A7">
        <f>[45]cannibal!A123</f>
        <v>3</v>
      </c>
      <c r="B7" s="1">
        <f>[56]cannibal!B123</f>
        <v>0</v>
      </c>
      <c r="C7" s="1">
        <f>[56]cannibal!C123</f>
        <v>0</v>
      </c>
      <c r="D7" s="1">
        <f>[56]cannibal!D123</f>
        <v>0</v>
      </c>
      <c r="E7" s="1">
        <f>[56]cannibal!E123</f>
        <v>0</v>
      </c>
      <c r="F7" s="1">
        <f>[56]cannibal!F123</f>
        <v>0</v>
      </c>
      <c r="G7" s="1">
        <f>[56]cannibal!G123</f>
        <v>0</v>
      </c>
      <c r="H7" s="1">
        <f>[56]cannibal!H123</f>
        <v>0</v>
      </c>
      <c r="I7" s="1">
        <f>[56]cannibal!I123</f>
        <v>0</v>
      </c>
      <c r="J7" s="1">
        <f>[56]cannibal!J123</f>
        <v>0</v>
      </c>
      <c r="K7" s="1">
        <f>[56]cannibal!K123</f>
        <v>0</v>
      </c>
      <c r="L7" s="1">
        <f>[56]cannibal!L123</f>
        <v>3.534436550452083E-2</v>
      </c>
      <c r="M7" s="1">
        <f>[56]cannibal!M123</f>
        <v>5.9163530520179218E-2</v>
      </c>
      <c r="N7" s="1">
        <f>[56]cannibal!N123</f>
        <v>5.2384787332578661E-2</v>
      </c>
      <c r="O7" s="1">
        <f>[56]cannibal!O123</f>
        <v>5.0717141507700875E-2</v>
      </c>
      <c r="P7" s="1">
        <f>[56]cannibal!P123</f>
        <v>0</v>
      </c>
      <c r="Q7" s="1">
        <f>[56]cannibal!Q123</f>
        <v>0.29271915362643697</v>
      </c>
      <c r="R7" s="1">
        <f>[56]cannibal!R123</f>
        <v>1.9905089818318018E-2</v>
      </c>
      <c r="S7" s="1">
        <f>[56]cannibal!S123</f>
        <v>0.21075647971149636</v>
      </c>
      <c r="T7" s="1">
        <f>[56]cannibal!T123</f>
        <v>2.1199392056652985E-2</v>
      </c>
      <c r="U7" s="1">
        <f>[56]cannibal!U123</f>
        <v>0.22276230296756533</v>
      </c>
      <c r="V7" s="1">
        <f>[56]cannibal!V123</f>
        <v>3.9076918893302573E-2</v>
      </c>
      <c r="W7" s="1">
        <f>[56]cannibal!W123</f>
        <v>0.23324808427592858</v>
      </c>
    </row>
    <row r="8" spans="1:23" x14ac:dyDescent="0.2">
      <c r="A8">
        <f>[45]cannibal!A124</f>
        <v>4</v>
      </c>
      <c r="B8" s="1">
        <f>[56]cannibal!B124</f>
        <v>0</v>
      </c>
      <c r="C8" s="1">
        <f>[56]cannibal!C124</f>
        <v>0</v>
      </c>
      <c r="D8" s="1">
        <f>[56]cannibal!D124</f>
        <v>0</v>
      </c>
      <c r="E8" s="1">
        <f>[56]cannibal!E124</f>
        <v>0</v>
      </c>
      <c r="F8" s="1">
        <f>[56]cannibal!F124</f>
        <v>0</v>
      </c>
      <c r="G8" s="1">
        <f>[56]cannibal!G124</f>
        <v>0</v>
      </c>
      <c r="H8" s="1">
        <f>[56]cannibal!H124</f>
        <v>0</v>
      </c>
      <c r="I8" s="1">
        <f>[56]cannibal!I124</f>
        <v>0</v>
      </c>
      <c r="J8" s="1">
        <f>[56]cannibal!J124</f>
        <v>0</v>
      </c>
      <c r="K8" s="1">
        <f>[56]cannibal!K124</f>
        <v>0</v>
      </c>
      <c r="L8" s="1">
        <f>[56]cannibal!L124</f>
        <v>0</v>
      </c>
      <c r="M8" s="1">
        <f>[56]cannibal!M124</f>
        <v>9.895030634424264E-3</v>
      </c>
      <c r="N8" s="1">
        <f>[56]cannibal!N124</f>
        <v>4.9536791232223593E-3</v>
      </c>
      <c r="O8" s="1">
        <f>[56]cannibal!O124</f>
        <v>1.1932086478099889E-3</v>
      </c>
      <c r="P8" s="1">
        <f>[56]cannibal!P124</f>
        <v>0</v>
      </c>
      <c r="Q8" s="1">
        <f>[56]cannibal!Q124</f>
        <v>1.1115917226320391E-2</v>
      </c>
      <c r="R8" s="1">
        <f>[56]cannibal!R124</f>
        <v>0</v>
      </c>
      <c r="S8" s="1">
        <f>[56]cannibal!S124</f>
        <v>0.28080061920376637</v>
      </c>
      <c r="T8" s="1">
        <f>[56]cannibal!T124</f>
        <v>0</v>
      </c>
      <c r="U8" s="1">
        <f>[56]cannibal!U124</f>
        <v>0.29679653358310154</v>
      </c>
      <c r="V8" s="1">
        <f>[56]cannibal!V124</f>
        <v>0</v>
      </c>
      <c r="W8" s="1">
        <f>[56]cannibal!W124</f>
        <v>0.31076722567406001</v>
      </c>
    </row>
    <row r="9" spans="1:23" x14ac:dyDescent="0.2">
      <c r="A9">
        <f>[45]cannibal!A125</f>
        <v>5</v>
      </c>
      <c r="B9" s="1">
        <f>[56]cannibal!B125</f>
        <v>0</v>
      </c>
      <c r="C9" s="1">
        <f>[56]cannibal!C125</f>
        <v>0</v>
      </c>
      <c r="D9" s="1">
        <f>[56]cannibal!D125</f>
        <v>0</v>
      </c>
      <c r="E9" s="1">
        <f>[56]cannibal!E125</f>
        <v>0</v>
      </c>
      <c r="F9" s="1">
        <f>[56]cannibal!F125</f>
        <v>0</v>
      </c>
      <c r="G9" s="1">
        <f>[56]cannibal!G125</f>
        <v>0</v>
      </c>
      <c r="H9" s="1">
        <f>[56]cannibal!H125</f>
        <v>0</v>
      </c>
      <c r="I9" s="1">
        <f>[56]cannibal!I125</f>
        <v>0</v>
      </c>
      <c r="J9" s="1">
        <f>[56]cannibal!J125</f>
        <v>0</v>
      </c>
      <c r="K9" s="1">
        <f>[56]cannibal!K125</f>
        <v>0</v>
      </c>
      <c r="L9" s="1">
        <f>[56]cannibal!L125</f>
        <v>0</v>
      </c>
      <c r="M9" s="1">
        <f>[56]cannibal!M125</f>
        <v>2.2218128702929715E-4</v>
      </c>
      <c r="N9" s="1">
        <f>[56]cannibal!N125</f>
        <v>0</v>
      </c>
      <c r="O9" s="1">
        <f>[56]cannibal!O125</f>
        <v>0</v>
      </c>
      <c r="P9" s="1">
        <f>[56]cannibal!P125</f>
        <v>0</v>
      </c>
      <c r="Q9" s="1">
        <f>[56]cannibal!Q125</f>
        <v>0</v>
      </c>
      <c r="R9" s="1">
        <f>[56]cannibal!R125</f>
        <v>0</v>
      </c>
      <c r="S9" s="1">
        <f>[56]cannibal!S125</f>
        <v>0.12682445255105629</v>
      </c>
      <c r="T9" s="1">
        <f>[56]cannibal!T125</f>
        <v>0</v>
      </c>
      <c r="U9" s="1">
        <f>[56]cannibal!U125</f>
        <v>0.13404905586555474</v>
      </c>
      <c r="V9" s="1">
        <f>[56]cannibal!V125</f>
        <v>0</v>
      </c>
      <c r="W9" s="1">
        <f>[56]cannibal!W125</f>
        <v>0.14035896138221399</v>
      </c>
    </row>
    <row r="10" spans="1:23" x14ac:dyDescent="0.2">
      <c r="A10">
        <f>[45]cannibal!A126</f>
        <v>6</v>
      </c>
      <c r="B10" s="1">
        <f>[56]cannibal!B126</f>
        <v>0</v>
      </c>
      <c r="C10" s="1">
        <f>[56]cannibal!C126</f>
        <v>0</v>
      </c>
      <c r="D10" s="1">
        <f>[56]cannibal!D126</f>
        <v>0</v>
      </c>
      <c r="E10" s="1">
        <f>[56]cannibal!E126</f>
        <v>0</v>
      </c>
      <c r="F10" s="1">
        <f>[56]cannibal!F126</f>
        <v>0</v>
      </c>
      <c r="G10" s="1">
        <f>[56]cannibal!G126</f>
        <v>0</v>
      </c>
      <c r="H10" s="1">
        <f>[56]cannibal!H126</f>
        <v>0</v>
      </c>
      <c r="I10" s="1">
        <f>[56]cannibal!I126</f>
        <v>0</v>
      </c>
      <c r="J10" s="1">
        <f>[56]cannibal!J126</f>
        <v>0</v>
      </c>
      <c r="K10" s="1">
        <f>[56]cannibal!K126</f>
        <v>0</v>
      </c>
      <c r="L10" s="1">
        <f>[56]cannibal!L126</f>
        <v>0</v>
      </c>
      <c r="M10" s="1">
        <f>[56]cannibal!M126</f>
        <v>0</v>
      </c>
      <c r="N10" s="1">
        <f>[56]cannibal!N126</f>
        <v>0</v>
      </c>
      <c r="O10" s="1">
        <f>[56]cannibal!O126</f>
        <v>0</v>
      </c>
      <c r="P10" s="1">
        <f>[56]cannibal!P126</f>
        <v>0</v>
      </c>
      <c r="Q10" s="1">
        <f>[56]cannibal!Q126</f>
        <v>0</v>
      </c>
      <c r="R10" s="1">
        <f>[56]cannibal!R126</f>
        <v>0</v>
      </c>
      <c r="S10" s="1">
        <f>[56]cannibal!S126</f>
        <v>1.2519692639723282E-2</v>
      </c>
      <c r="T10" s="1">
        <f>[56]cannibal!T126</f>
        <v>0</v>
      </c>
      <c r="U10" s="1">
        <f>[56]cannibal!U126</f>
        <v>1.3232881706358784E-2</v>
      </c>
      <c r="V10" s="1">
        <f>[56]cannibal!V126</f>
        <v>0</v>
      </c>
      <c r="W10" s="1">
        <f>[56]cannibal!W126</f>
        <v>1.3855774816206553E-2</v>
      </c>
    </row>
  </sheetData>
  <pageMargins left="0.78740157499999996" right="0.78740157499999996" top="0.984251969" bottom="0.984251969" header="0.5" footer="0.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zoomScale="98" zoomScaleNormal="98" workbookViewId="0">
      <selection activeCell="A26" sqref="A26"/>
    </sheetView>
  </sheetViews>
  <sheetFormatPr defaultColWidth="9.140625" defaultRowHeight="12.75" x14ac:dyDescent="0.2"/>
  <cols>
    <col min="1" max="1" width="13.7109375" customWidth="1"/>
  </cols>
  <sheetData>
    <row r="1" spans="1:23" x14ac:dyDescent="0.2">
      <c r="A1">
        <v>2016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[57]cannibal!B120</f>
        <v>0</v>
      </c>
      <c r="C4" s="1">
        <f>[57]cannibal!C120</f>
        <v>1.0487667154046079</v>
      </c>
      <c r="D4" s="1">
        <f>[57]cannibal!D120</f>
        <v>0</v>
      </c>
      <c r="E4" s="1">
        <f>[57]cannibal!E120</f>
        <v>2.5945620792021109</v>
      </c>
      <c r="F4" s="1">
        <f>[57]cannibal!F120</f>
        <v>0</v>
      </c>
      <c r="G4" s="1">
        <f>[57]cannibal!G120</f>
        <v>1.0156224710729389</v>
      </c>
      <c r="H4" s="1">
        <f>[57]cannibal!H120</f>
        <v>0</v>
      </c>
      <c r="I4" s="1">
        <f>[57]cannibal!I120</f>
        <v>21.183413048523505</v>
      </c>
      <c r="J4" s="1">
        <f>[57]cannibal!J120</f>
        <v>0</v>
      </c>
      <c r="K4" s="1">
        <f>[57]cannibal!K120</f>
        <v>1.09426672437524</v>
      </c>
      <c r="L4" s="1">
        <f>[57]cannibal!L120</f>
        <v>0</v>
      </c>
      <c r="M4" s="1">
        <f>[57]cannibal!M120</f>
        <v>5.9767520058063557</v>
      </c>
      <c r="N4" s="1">
        <f>[57]cannibal!N120</f>
        <v>0</v>
      </c>
      <c r="O4" s="1">
        <f>[57]cannibal!O120</f>
        <v>5.9229848443916762</v>
      </c>
      <c r="P4" s="1">
        <f>[57]cannibal!P120</f>
        <v>0</v>
      </c>
      <c r="Q4" s="1">
        <f>[57]cannibal!Q120</f>
        <v>5.2071335542040265</v>
      </c>
      <c r="R4" s="1">
        <f>[57]cannibal!R120</f>
        <v>0</v>
      </c>
      <c r="S4" s="1">
        <f>[57]cannibal!S120</f>
        <v>4.7841531807924653</v>
      </c>
      <c r="T4" s="1">
        <f>[57]cannibal!T120</f>
        <v>0</v>
      </c>
      <c r="U4" s="1">
        <f>[57]cannibal!U120</f>
        <v>5.0987965008780689</v>
      </c>
      <c r="V4" s="1">
        <f>[57]cannibal!V120</f>
        <v>0</v>
      </c>
      <c r="W4" s="1">
        <f>[57]cannibal!W120</f>
        <v>5.2923234078803372</v>
      </c>
    </row>
    <row r="5" spans="1:23" x14ac:dyDescent="0.2">
      <c r="A5">
        <f>[45]cannibal!A121</f>
        <v>1</v>
      </c>
      <c r="B5" s="1">
        <f>[57]cannibal!B121</f>
        <v>0</v>
      </c>
      <c r="C5" s="3">
        <f>[57]cannibal!C121</f>
        <v>0</v>
      </c>
      <c r="D5" s="1">
        <f>[57]cannibal!D121</f>
        <v>0</v>
      </c>
      <c r="E5" s="1">
        <f>[57]cannibal!E121</f>
        <v>9.9496952565283653E-2</v>
      </c>
      <c r="F5" s="1">
        <f>[57]cannibal!F121</f>
        <v>0.2839997018349576</v>
      </c>
      <c r="G5" s="1">
        <f>[57]cannibal!G121</f>
        <v>1.5899930670547758E-3</v>
      </c>
      <c r="H5" s="1">
        <f>[57]cannibal!H121</f>
        <v>0.24535470458613187</v>
      </c>
      <c r="I5" s="1">
        <f>[57]cannibal!I121</f>
        <v>0</v>
      </c>
      <c r="J5" s="1">
        <f>[57]cannibal!J121</f>
        <v>1.1788489132746451</v>
      </c>
      <c r="K5" s="1">
        <f>[57]cannibal!K121</f>
        <v>0.63739388363303651</v>
      </c>
      <c r="L5" s="1">
        <f>[57]cannibal!L121</f>
        <v>0.74859083345580946</v>
      </c>
      <c r="M5" s="1">
        <f>[57]cannibal!M121</f>
        <v>0.30767611641458764</v>
      </c>
      <c r="N5" s="1">
        <f>[57]cannibal!N121</f>
        <v>7.6242275874716947</v>
      </c>
      <c r="O5" s="1">
        <f>[57]cannibal!O121</f>
        <v>2.1979710307156446</v>
      </c>
      <c r="P5" s="1">
        <f>[57]cannibal!P121</f>
        <v>0.4836594733748274</v>
      </c>
      <c r="Q5" s="1">
        <f>[57]cannibal!Q121</f>
        <v>6.1054334336835173E-2</v>
      </c>
      <c r="R5" s="1">
        <f>[57]cannibal!R121</f>
        <v>0.40725894005074192</v>
      </c>
      <c r="S5" s="1">
        <f>[57]cannibal!S121</f>
        <v>3.5522599310384124</v>
      </c>
      <c r="T5" s="1">
        <f>[57]cannibal!T121</f>
        <v>0.4340329548538342</v>
      </c>
      <c r="U5" s="1">
        <f>[57]cannibal!U121</f>
        <v>3.7858843189439533</v>
      </c>
      <c r="V5" s="1">
        <f>[57]cannibal!V121</f>
        <v>1.5190862273889585</v>
      </c>
      <c r="W5" s="1">
        <f>[57]cannibal!W121</f>
        <v>3.929579106995885</v>
      </c>
    </row>
    <row r="6" spans="1:23" x14ac:dyDescent="0.2">
      <c r="A6">
        <f>[45]cannibal!A122</f>
        <v>2</v>
      </c>
      <c r="B6" s="1">
        <f>[57]cannibal!B122</f>
        <v>0</v>
      </c>
      <c r="C6" s="1">
        <f>[57]cannibal!C122</f>
        <v>0</v>
      </c>
      <c r="D6" s="1">
        <f>[57]cannibal!D122</f>
        <v>0</v>
      </c>
      <c r="E6" s="3">
        <f>[57]cannibal!E122</f>
        <v>0</v>
      </c>
      <c r="F6" s="1">
        <f>[57]cannibal!F122</f>
        <v>5.2675293390204242E-2</v>
      </c>
      <c r="G6" s="1">
        <f>[57]cannibal!G122</f>
        <v>0</v>
      </c>
      <c r="H6" s="1">
        <f>[57]cannibal!H122</f>
        <v>0.38411554553301863</v>
      </c>
      <c r="I6" s="1">
        <f>[57]cannibal!I122</f>
        <v>0</v>
      </c>
      <c r="J6" s="1">
        <f>[57]cannibal!J122</f>
        <v>0.11415424631498991</v>
      </c>
      <c r="K6" s="1">
        <f>[57]cannibal!K122</f>
        <v>0.13210771809588298</v>
      </c>
      <c r="L6" s="1">
        <f>[57]cannibal!L122</f>
        <v>0.50614499454102657</v>
      </c>
      <c r="M6" s="1">
        <f>[57]cannibal!M122</f>
        <v>0.2449071241885685</v>
      </c>
      <c r="N6" s="1">
        <f>[57]cannibal!N122</f>
        <v>8.0794283814699289E-2</v>
      </c>
      <c r="O6" s="1">
        <f>[57]cannibal!O122</f>
        <v>0.66201834666935877</v>
      </c>
      <c r="P6" s="1">
        <f>[57]cannibal!P122</f>
        <v>0.18172468274638243</v>
      </c>
      <c r="Q6" s="1">
        <f>[57]cannibal!Q122</f>
        <v>9.8650705065880251E-2</v>
      </c>
      <c r="R6" s="1">
        <f>[57]cannibal!R122</f>
        <v>0.15731743588611327</v>
      </c>
      <c r="S6" s="1">
        <f>[57]cannibal!S122</f>
        <v>0.47394792205214908</v>
      </c>
      <c r="T6" s="1">
        <f>[57]cannibal!T122</f>
        <v>0.16765979781603077</v>
      </c>
      <c r="U6" s="1">
        <f>[57]cannibal!U122</f>
        <v>0.50511844316775001</v>
      </c>
      <c r="V6" s="1">
        <f>[57]cannibal!V122</f>
        <v>0.58679804586478812</v>
      </c>
      <c r="W6" s="1">
        <f>[57]cannibal!W122</f>
        <v>0.52429042031161555</v>
      </c>
    </row>
    <row r="7" spans="1:23" x14ac:dyDescent="0.2">
      <c r="A7">
        <f>[45]cannibal!A123</f>
        <v>3</v>
      </c>
      <c r="B7" s="1">
        <f>[57]cannibal!B123</f>
        <v>0</v>
      </c>
      <c r="C7" s="1">
        <f>[57]cannibal!C123</f>
        <v>0</v>
      </c>
      <c r="D7" s="1">
        <f>[57]cannibal!D123</f>
        <v>0</v>
      </c>
      <c r="E7" s="1">
        <f>[57]cannibal!E123</f>
        <v>0</v>
      </c>
      <c r="F7" s="1">
        <f>[57]cannibal!F123</f>
        <v>0</v>
      </c>
      <c r="G7" s="1">
        <f>[57]cannibal!G123</f>
        <v>0</v>
      </c>
      <c r="H7" s="1">
        <f>[57]cannibal!H123</f>
        <v>0</v>
      </c>
      <c r="I7" s="1">
        <f>[57]cannibal!I123</f>
        <v>0</v>
      </c>
      <c r="J7" s="1">
        <f>[57]cannibal!J123</f>
        <v>0</v>
      </c>
      <c r="K7" s="1">
        <f>[57]cannibal!K123</f>
        <v>1.6241931017373569E-3</v>
      </c>
      <c r="L7" s="1">
        <f>[57]cannibal!L123</f>
        <v>0</v>
      </c>
      <c r="M7" s="1">
        <f>[57]cannibal!M123</f>
        <v>5.9482774263269354E-4</v>
      </c>
      <c r="N7" s="1">
        <f>[57]cannibal!N123</f>
        <v>0</v>
      </c>
      <c r="O7" s="1">
        <f>[57]cannibal!O123</f>
        <v>1.1899462294574271E-3</v>
      </c>
      <c r="P7" s="1">
        <f>[57]cannibal!P123</f>
        <v>0</v>
      </c>
      <c r="Q7" s="1">
        <f>[57]cannibal!Q123</f>
        <v>8.8224207782494513E-2</v>
      </c>
      <c r="R7" s="1">
        <f>[57]cannibal!R123</f>
        <v>5.8735971585806832E-2</v>
      </c>
      <c r="S7" s="1">
        <f>[57]cannibal!S123</f>
        <v>5.4718308132283532E-3</v>
      </c>
      <c r="T7" s="1">
        <f>[57]cannibal!T123</f>
        <v>6.2597391478802819E-2</v>
      </c>
      <c r="U7" s="1">
        <f>[57]cannibal!U123</f>
        <v>5.8317011913201541E-3</v>
      </c>
      <c r="V7" s="1">
        <f>[57]cannibal!V123</f>
        <v>0.21908667119054892</v>
      </c>
      <c r="W7" s="1">
        <f>[57]cannibal!W123</f>
        <v>6.0530457956641951E-3</v>
      </c>
    </row>
    <row r="8" spans="1:23" x14ac:dyDescent="0.2">
      <c r="A8">
        <f>[45]cannibal!A124</f>
        <v>4</v>
      </c>
      <c r="B8" s="1">
        <f>[57]cannibal!B124</f>
        <v>0</v>
      </c>
      <c r="C8" s="1">
        <f>[57]cannibal!C124</f>
        <v>0</v>
      </c>
      <c r="D8" s="1">
        <f>[57]cannibal!D124</f>
        <v>0</v>
      </c>
      <c r="E8" s="1">
        <f>[57]cannibal!E124</f>
        <v>0</v>
      </c>
      <c r="F8" s="1">
        <f>[57]cannibal!F124</f>
        <v>0</v>
      </c>
      <c r="G8" s="1">
        <f>[57]cannibal!G124</f>
        <v>0</v>
      </c>
      <c r="H8" s="1">
        <f>[57]cannibal!H124</f>
        <v>0</v>
      </c>
      <c r="I8" s="1">
        <f>[57]cannibal!I124</f>
        <v>0</v>
      </c>
      <c r="J8" s="1">
        <f>[57]cannibal!J124</f>
        <v>0</v>
      </c>
      <c r="K8" s="1">
        <f>[57]cannibal!K124</f>
        <v>0</v>
      </c>
      <c r="L8" s="1">
        <f>[57]cannibal!L124</f>
        <v>0</v>
      </c>
      <c r="M8" s="1">
        <f>[57]cannibal!M124</f>
        <v>0</v>
      </c>
      <c r="N8" s="1">
        <f>[57]cannibal!N124</f>
        <v>0</v>
      </c>
      <c r="O8" s="1">
        <f>[57]cannibal!O124</f>
        <v>0</v>
      </c>
      <c r="P8" s="1">
        <f>[57]cannibal!P124</f>
        <v>0</v>
      </c>
      <c r="Q8" s="1">
        <f>[57]cannibal!Q124</f>
        <v>1.3634650293658245E-2</v>
      </c>
      <c r="R8" s="1">
        <f>[57]cannibal!R124</f>
        <v>5.3332163146143662E-2</v>
      </c>
      <c r="S8" s="1">
        <f>[57]cannibal!S124</f>
        <v>0.14633006929558443</v>
      </c>
      <c r="T8" s="1">
        <f>[57]cannibal!T124</f>
        <v>5.6838325896991754E-2</v>
      </c>
      <c r="U8" s="1">
        <f>[57]cannibal!U124</f>
        <v>0.15595387879574196</v>
      </c>
      <c r="V8" s="1">
        <f>[57]cannibal!V124</f>
        <v>0.19893032796793544</v>
      </c>
      <c r="W8" s="1">
        <f>[57]cannibal!W124</f>
        <v>0.16187317206291765</v>
      </c>
    </row>
    <row r="9" spans="1:23" x14ac:dyDescent="0.2">
      <c r="A9">
        <f>[45]cannibal!A125</f>
        <v>5</v>
      </c>
      <c r="B9" s="1">
        <f>[57]cannibal!B125</f>
        <v>0</v>
      </c>
      <c r="C9" s="1">
        <f>[57]cannibal!C125</f>
        <v>0</v>
      </c>
      <c r="D9" s="1">
        <f>[57]cannibal!D125</f>
        <v>0</v>
      </c>
      <c r="E9" s="1">
        <f>[57]cannibal!E125</f>
        <v>0</v>
      </c>
      <c r="F9" s="1">
        <f>[57]cannibal!F125</f>
        <v>0</v>
      </c>
      <c r="G9" s="1">
        <f>[57]cannibal!G125</f>
        <v>0</v>
      </c>
      <c r="H9" s="1">
        <f>[57]cannibal!H125</f>
        <v>0</v>
      </c>
      <c r="I9" s="1">
        <f>[57]cannibal!I125</f>
        <v>0</v>
      </c>
      <c r="J9" s="1">
        <f>[57]cannibal!J125</f>
        <v>0</v>
      </c>
      <c r="K9" s="1">
        <f>[57]cannibal!K125</f>
        <v>0</v>
      </c>
      <c r="L9" s="1">
        <f>[57]cannibal!L125</f>
        <v>0</v>
      </c>
      <c r="M9" s="1">
        <f>[57]cannibal!M125</f>
        <v>0</v>
      </c>
      <c r="N9" s="1">
        <f>[57]cannibal!N125</f>
        <v>0</v>
      </c>
      <c r="O9" s="1">
        <f>[57]cannibal!O125</f>
        <v>0</v>
      </c>
      <c r="P9" s="1">
        <f>[57]cannibal!P125</f>
        <v>0</v>
      </c>
      <c r="Q9" s="1">
        <f>[57]cannibal!Q125</f>
        <v>0</v>
      </c>
      <c r="R9" s="1">
        <f>[57]cannibal!R125</f>
        <v>4.3717515801265823E-3</v>
      </c>
      <c r="S9" s="1">
        <f>[57]cannibal!S125</f>
        <v>0.32389914214865312</v>
      </c>
      <c r="T9" s="1">
        <f>[57]cannibal!T125</f>
        <v>4.6591592463822778E-3</v>
      </c>
      <c r="U9" s="1">
        <f>[57]cannibal!U125</f>
        <v>0.34520128227821534</v>
      </c>
      <c r="V9" s="1">
        <f>[57]cannibal!V125</f>
        <v>1.6306744829490478E-2</v>
      </c>
      <c r="W9" s="1">
        <f>[57]cannibal!W125</f>
        <v>0.3583035381617391</v>
      </c>
    </row>
    <row r="10" spans="1:23" x14ac:dyDescent="0.2">
      <c r="A10">
        <f>[45]cannibal!A126</f>
        <v>6</v>
      </c>
      <c r="B10" s="1">
        <f>[57]cannibal!B126</f>
        <v>0</v>
      </c>
      <c r="C10" s="1">
        <f>[57]cannibal!C126</f>
        <v>0</v>
      </c>
      <c r="D10" s="1">
        <f>[57]cannibal!D126</f>
        <v>0</v>
      </c>
      <c r="E10" s="1">
        <f>[57]cannibal!E126</f>
        <v>0</v>
      </c>
      <c r="F10" s="1">
        <f>[57]cannibal!F126</f>
        <v>0</v>
      </c>
      <c r="G10" s="1">
        <f>[57]cannibal!G126</f>
        <v>0</v>
      </c>
      <c r="H10" s="1">
        <f>[57]cannibal!H126</f>
        <v>0</v>
      </c>
      <c r="I10" s="1">
        <f>[57]cannibal!I126</f>
        <v>0</v>
      </c>
      <c r="J10" s="1">
        <f>[57]cannibal!J126</f>
        <v>0</v>
      </c>
      <c r="K10" s="1">
        <f>[57]cannibal!K126</f>
        <v>0</v>
      </c>
      <c r="L10" s="1">
        <f>[57]cannibal!L126</f>
        <v>0</v>
      </c>
      <c r="M10" s="1">
        <f>[57]cannibal!M126</f>
        <v>0</v>
      </c>
      <c r="N10" s="1">
        <f>[57]cannibal!N126</f>
        <v>0</v>
      </c>
      <c r="O10" s="1">
        <f>[57]cannibal!O126</f>
        <v>0</v>
      </c>
      <c r="P10" s="1">
        <f>[57]cannibal!P126</f>
        <v>0</v>
      </c>
      <c r="Q10" s="1">
        <f>[57]cannibal!Q126</f>
        <v>0</v>
      </c>
      <c r="R10" s="1">
        <f>[57]cannibal!R126</f>
        <v>0</v>
      </c>
      <c r="S10" s="1">
        <f>[57]cannibal!S126</f>
        <v>7.7823482546715297E-2</v>
      </c>
      <c r="T10" s="1">
        <f>[57]cannibal!T126</f>
        <v>0</v>
      </c>
      <c r="U10" s="1">
        <f>[57]cannibal!U126</f>
        <v>8.294176325466425E-2</v>
      </c>
      <c r="V10" s="1">
        <f>[57]cannibal!V126</f>
        <v>0</v>
      </c>
      <c r="W10" s="1">
        <f>[57]cannibal!W126</f>
        <v>8.6089851808742721E-2</v>
      </c>
    </row>
    <row r="14" spans="1:23" x14ac:dyDescent="0.2">
      <c r="A14">
        <v>2016</v>
      </c>
      <c r="B14" t="s">
        <v>0</v>
      </c>
    </row>
    <row r="15" spans="1:23" x14ac:dyDescent="0.2">
      <c r="A15" t="s">
        <v>1</v>
      </c>
      <c r="B15">
        <v>1</v>
      </c>
      <c r="D15">
        <v>2</v>
      </c>
      <c r="F15">
        <v>3</v>
      </c>
      <c r="H15">
        <v>4</v>
      </c>
      <c r="J15">
        <v>5</v>
      </c>
      <c r="L15">
        <v>6</v>
      </c>
      <c r="N15">
        <v>7</v>
      </c>
      <c r="P15">
        <v>8</v>
      </c>
      <c r="R15">
        <v>9</v>
      </c>
      <c r="T15">
        <v>10</v>
      </c>
      <c r="V15">
        <v>11</v>
      </c>
    </row>
    <row r="16" spans="1:23" x14ac:dyDescent="0.2">
      <c r="A16" t="s">
        <v>2</v>
      </c>
      <c r="B16">
        <v>1</v>
      </c>
      <c r="C16">
        <v>2</v>
      </c>
      <c r="D16">
        <v>1</v>
      </c>
      <c r="E16">
        <v>2</v>
      </c>
      <c r="F16">
        <v>1</v>
      </c>
      <c r="G16">
        <v>2</v>
      </c>
      <c r="H16">
        <v>1</v>
      </c>
      <c r="I16">
        <v>2</v>
      </c>
      <c r="J16">
        <v>1</v>
      </c>
      <c r="K16">
        <v>2</v>
      </c>
      <c r="L16">
        <v>1</v>
      </c>
      <c r="M16">
        <v>2</v>
      </c>
      <c r="N16">
        <v>1</v>
      </c>
      <c r="O16">
        <v>2</v>
      </c>
      <c r="P16">
        <v>1</v>
      </c>
      <c r="Q16">
        <v>2</v>
      </c>
      <c r="R16">
        <v>1</v>
      </c>
      <c r="S16">
        <v>2</v>
      </c>
      <c r="T16">
        <v>1</v>
      </c>
      <c r="U16">
        <v>2</v>
      </c>
      <c r="V16">
        <v>1</v>
      </c>
      <c r="W16">
        <v>2</v>
      </c>
    </row>
    <row r="17" spans="1:23" x14ac:dyDescent="0.2">
      <c r="A17">
        <v>0</v>
      </c>
      <c r="B17">
        <v>0</v>
      </c>
      <c r="C17">
        <v>1.048766715</v>
      </c>
      <c r="D17">
        <v>0</v>
      </c>
      <c r="E17">
        <v>2.5945620790000001</v>
      </c>
      <c r="F17">
        <v>0</v>
      </c>
      <c r="G17">
        <v>1.0156224709999999</v>
      </c>
      <c r="H17">
        <v>0</v>
      </c>
      <c r="I17">
        <v>21.183413049999999</v>
      </c>
      <c r="J17">
        <v>0</v>
      </c>
      <c r="K17">
        <v>1.0942667239999999</v>
      </c>
      <c r="L17">
        <v>0</v>
      </c>
      <c r="M17">
        <v>5.9767520059999999</v>
      </c>
      <c r="N17">
        <v>0</v>
      </c>
      <c r="O17">
        <v>5.9229848440000001</v>
      </c>
      <c r="P17">
        <v>0</v>
      </c>
      <c r="Q17">
        <v>5.2071335540000003</v>
      </c>
      <c r="R17">
        <v>0</v>
      </c>
      <c r="S17">
        <v>4.7841531809999998</v>
      </c>
      <c r="T17">
        <v>0</v>
      </c>
      <c r="U17">
        <v>5.0987965009999998</v>
      </c>
      <c r="V17">
        <v>0</v>
      </c>
      <c r="W17">
        <v>5.2923234079999997</v>
      </c>
    </row>
    <row r="18" spans="1:23" x14ac:dyDescent="0.2">
      <c r="A18">
        <v>1</v>
      </c>
      <c r="B18">
        <v>0</v>
      </c>
      <c r="C18">
        <v>0</v>
      </c>
      <c r="D18">
        <v>0</v>
      </c>
      <c r="E18">
        <v>9.9496952999999999E-2</v>
      </c>
      <c r="F18">
        <v>0.28399970200000002</v>
      </c>
      <c r="G18">
        <v>1.589993E-3</v>
      </c>
      <c r="H18">
        <v>0.24535470500000001</v>
      </c>
      <c r="I18">
        <v>0</v>
      </c>
      <c r="J18">
        <v>1.1788489129999999</v>
      </c>
      <c r="K18">
        <v>0.63739388399999997</v>
      </c>
      <c r="L18">
        <v>0.74859083299999996</v>
      </c>
      <c r="M18">
        <v>0.307676116</v>
      </c>
      <c r="N18">
        <v>7.624227587</v>
      </c>
      <c r="O18">
        <v>2.1979710309999998</v>
      </c>
      <c r="P18">
        <v>0.48365947300000001</v>
      </c>
      <c r="Q18">
        <v>6.1054334000000002E-2</v>
      </c>
      <c r="R18">
        <v>0.40725894000000001</v>
      </c>
      <c r="S18">
        <v>3.552259931</v>
      </c>
      <c r="T18">
        <v>0.434032955</v>
      </c>
      <c r="U18">
        <v>3.785884319</v>
      </c>
      <c r="V18">
        <v>1.5190862270000001</v>
      </c>
      <c r="W18">
        <v>3.9295791069999999</v>
      </c>
    </row>
    <row r="19" spans="1:23" x14ac:dyDescent="0.2">
      <c r="A19">
        <v>2</v>
      </c>
      <c r="B19">
        <v>0</v>
      </c>
      <c r="C19">
        <v>0</v>
      </c>
      <c r="D19">
        <v>0</v>
      </c>
      <c r="E19">
        <v>0</v>
      </c>
      <c r="F19">
        <v>5.2675292999999998E-2</v>
      </c>
      <c r="G19">
        <v>0</v>
      </c>
      <c r="H19">
        <v>0.38411554599999997</v>
      </c>
      <c r="I19">
        <v>0</v>
      </c>
      <c r="J19">
        <v>0.114154246</v>
      </c>
      <c r="K19">
        <v>0.13210771800000001</v>
      </c>
      <c r="L19">
        <v>0.50614499499999999</v>
      </c>
      <c r="M19">
        <v>0.244907124</v>
      </c>
      <c r="N19">
        <v>8.0794283999999994E-2</v>
      </c>
      <c r="O19">
        <v>0.66201834699999995</v>
      </c>
      <c r="P19">
        <v>0.181724683</v>
      </c>
      <c r="Q19">
        <v>9.8650705000000005E-2</v>
      </c>
      <c r="R19">
        <v>0.157317436</v>
      </c>
      <c r="S19">
        <v>0.47394792200000002</v>
      </c>
      <c r="T19">
        <v>0.167659798</v>
      </c>
      <c r="U19">
        <v>0.50511844299999997</v>
      </c>
      <c r="V19">
        <v>0.58679804599999996</v>
      </c>
      <c r="W19">
        <v>0.52429042000000003</v>
      </c>
    </row>
    <row r="20" spans="1:23" x14ac:dyDescent="0.2">
      <c r="A20">
        <v>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1.6241929999999999E-3</v>
      </c>
      <c r="L20">
        <v>0</v>
      </c>
      <c r="M20">
        <v>5.9482800000000005E-4</v>
      </c>
      <c r="N20">
        <v>0</v>
      </c>
      <c r="O20">
        <v>1.1899460000000001E-3</v>
      </c>
      <c r="P20">
        <v>0</v>
      </c>
      <c r="Q20">
        <v>8.8224207999999998E-2</v>
      </c>
      <c r="R20">
        <v>5.8735971999999997E-2</v>
      </c>
      <c r="S20">
        <v>5.4718309999999999E-3</v>
      </c>
      <c r="T20">
        <v>6.2597391000000002E-2</v>
      </c>
      <c r="U20">
        <v>5.8317009999999999E-3</v>
      </c>
      <c r="V20">
        <v>0.21908667100000001</v>
      </c>
      <c r="W20">
        <v>6.0530460000000003E-3</v>
      </c>
    </row>
    <row r="21" spans="1:23" x14ac:dyDescent="0.2">
      <c r="A21">
        <v>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1.363465E-2</v>
      </c>
      <c r="R21">
        <v>5.3332163000000002E-2</v>
      </c>
      <c r="S21">
        <v>0.14633006900000001</v>
      </c>
      <c r="T21">
        <v>5.6838326000000002E-2</v>
      </c>
      <c r="U21">
        <v>0.15595387899999999</v>
      </c>
      <c r="V21">
        <v>0.19893032799999999</v>
      </c>
      <c r="W21">
        <v>0.16187317200000001</v>
      </c>
    </row>
    <row r="22" spans="1:23" x14ac:dyDescent="0.2">
      <c r="A22">
        <v>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4.3717519999999996E-3</v>
      </c>
      <c r="S22">
        <v>0.32389914199999997</v>
      </c>
      <c r="T22">
        <v>4.6591590000000004E-3</v>
      </c>
      <c r="U22">
        <v>0.345201282</v>
      </c>
      <c r="V22">
        <v>1.6306745000000001E-2</v>
      </c>
      <c r="W22">
        <v>0.35830353799999998</v>
      </c>
    </row>
    <row r="23" spans="1:23" x14ac:dyDescent="0.2">
      <c r="A23">
        <v>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7.7823482999999999E-2</v>
      </c>
      <c r="T23">
        <v>0</v>
      </c>
      <c r="U23">
        <v>8.2941763000000002E-2</v>
      </c>
      <c r="V23">
        <v>0</v>
      </c>
      <c r="W23">
        <v>8.6089851999999994E-2</v>
      </c>
    </row>
    <row r="26" spans="1:23" x14ac:dyDescent="0.2">
      <c r="A26" s="4"/>
      <c r="B26" s="4" t="s">
        <v>0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2">
      <c r="A27" s="4" t="s">
        <v>1</v>
      </c>
      <c r="B27" s="4">
        <v>1</v>
      </c>
      <c r="C27" s="4"/>
      <c r="D27" s="4">
        <v>2</v>
      </c>
      <c r="E27" s="4"/>
      <c r="F27" s="4">
        <v>3</v>
      </c>
      <c r="G27" s="4"/>
      <c r="H27" s="4">
        <v>4</v>
      </c>
      <c r="I27" s="4"/>
      <c r="J27" s="4">
        <v>5</v>
      </c>
      <c r="K27" s="4"/>
      <c r="L27" s="4">
        <v>6</v>
      </c>
      <c r="M27" s="4"/>
      <c r="N27" s="4">
        <v>7</v>
      </c>
      <c r="O27" s="4"/>
      <c r="P27" s="4">
        <v>8</v>
      </c>
      <c r="Q27" s="4"/>
      <c r="R27" s="4">
        <v>9</v>
      </c>
      <c r="S27" s="4"/>
      <c r="T27" s="4">
        <v>10</v>
      </c>
      <c r="U27" s="4"/>
      <c r="V27" s="4">
        <v>11</v>
      </c>
      <c r="W27" s="4"/>
    </row>
    <row r="28" spans="1:23" x14ac:dyDescent="0.2">
      <c r="A28" s="4" t="s">
        <v>2</v>
      </c>
      <c r="B28" s="4">
        <v>1</v>
      </c>
      <c r="C28" s="4">
        <v>2</v>
      </c>
      <c r="D28" s="4">
        <v>1</v>
      </c>
      <c r="E28" s="4">
        <v>2</v>
      </c>
      <c r="F28" s="4">
        <v>1</v>
      </c>
      <c r="G28" s="4">
        <v>2</v>
      </c>
      <c r="H28" s="4">
        <v>1</v>
      </c>
      <c r="I28" s="4">
        <v>2</v>
      </c>
      <c r="J28" s="4">
        <v>1</v>
      </c>
      <c r="K28" s="4">
        <v>2</v>
      </c>
      <c r="L28" s="4">
        <v>1</v>
      </c>
      <c r="M28" s="4">
        <v>2</v>
      </c>
      <c r="N28" s="4">
        <v>1</v>
      </c>
      <c r="O28" s="4">
        <v>2</v>
      </c>
      <c r="P28" s="4">
        <v>1</v>
      </c>
      <c r="Q28" s="4">
        <v>2</v>
      </c>
      <c r="R28" s="4">
        <v>1</v>
      </c>
      <c r="S28" s="4">
        <v>2</v>
      </c>
      <c r="T28" s="4">
        <v>1</v>
      </c>
      <c r="U28" s="4">
        <v>2</v>
      </c>
      <c r="V28" s="4">
        <v>1</v>
      </c>
      <c r="W28" s="4">
        <v>2</v>
      </c>
    </row>
    <row r="29" spans="1:23" x14ac:dyDescent="0.2">
      <c r="A29" s="4">
        <v>0</v>
      </c>
      <c r="B29" s="5">
        <f>B4-B17</f>
        <v>0</v>
      </c>
      <c r="C29" s="5">
        <f t="shared" ref="C29:W29" si="0">C4-C17</f>
        <v>4.0460790273755265E-10</v>
      </c>
      <c r="D29" s="5">
        <f t="shared" si="0"/>
        <v>0</v>
      </c>
      <c r="E29" s="5">
        <f t="shared" si="0"/>
        <v>2.0211077256249155E-10</v>
      </c>
      <c r="F29" s="5">
        <f t="shared" si="0"/>
        <v>0</v>
      </c>
      <c r="G29" s="5">
        <f t="shared" si="0"/>
        <v>7.2938988182613684E-11</v>
      </c>
      <c r="H29" s="5">
        <f t="shared" si="0"/>
        <v>0</v>
      </c>
      <c r="I29" s="5">
        <f t="shared" si="0"/>
        <v>-1.476493594054773E-9</v>
      </c>
      <c r="J29" s="5">
        <f t="shared" si="0"/>
        <v>0</v>
      </c>
      <c r="K29" s="5">
        <f t="shared" si="0"/>
        <v>3.7524006124556308E-10</v>
      </c>
      <c r="L29" s="5">
        <f t="shared" si="0"/>
        <v>0</v>
      </c>
      <c r="M29" s="5">
        <f t="shared" si="0"/>
        <v>-1.936442117767001E-10</v>
      </c>
      <c r="N29" s="5">
        <f t="shared" si="0"/>
        <v>0</v>
      </c>
      <c r="O29" s="5">
        <f t="shared" si="0"/>
        <v>3.9167602494671883E-10</v>
      </c>
      <c r="P29" s="5">
        <f t="shared" si="0"/>
        <v>0</v>
      </c>
      <c r="Q29" s="5">
        <f t="shared" si="0"/>
        <v>2.0402612932457487E-10</v>
      </c>
      <c r="R29" s="5">
        <f t="shared" si="0"/>
        <v>0</v>
      </c>
      <c r="S29" s="5">
        <f t="shared" si="0"/>
        <v>-2.0753443408239036E-10</v>
      </c>
      <c r="T29" s="5">
        <f t="shared" si="0"/>
        <v>0</v>
      </c>
      <c r="U29" s="5">
        <f t="shared" si="0"/>
        <v>-1.2193090981327259E-10</v>
      </c>
      <c r="V29" s="5">
        <f t="shared" si="0"/>
        <v>0</v>
      </c>
      <c r="W29" s="5">
        <f t="shared" si="0"/>
        <v>-1.1966250212935847E-10</v>
      </c>
    </row>
    <row r="30" spans="1:23" x14ac:dyDescent="0.2">
      <c r="A30" s="4">
        <v>1</v>
      </c>
      <c r="B30" s="5">
        <f t="shared" ref="B30:W35" si="1">B5-B18</f>
        <v>0</v>
      </c>
      <c r="C30" s="5">
        <f t="shared" si="1"/>
        <v>0</v>
      </c>
      <c r="D30" s="5">
        <f t="shared" si="1"/>
        <v>0</v>
      </c>
      <c r="E30" s="5">
        <f t="shared" si="1"/>
        <v>-4.3471634625369404E-10</v>
      </c>
      <c r="F30" s="5">
        <f t="shared" si="1"/>
        <v>-1.650424241717019E-10</v>
      </c>
      <c r="G30" s="5">
        <f t="shared" si="1"/>
        <v>6.7054775794439525E-11</v>
      </c>
      <c r="H30" s="5">
        <f t="shared" si="1"/>
        <v>-4.13868134208073E-10</v>
      </c>
      <c r="I30" s="5">
        <f t="shared" si="1"/>
        <v>0</v>
      </c>
      <c r="J30" s="5">
        <f t="shared" si="1"/>
        <v>2.7464519547493182E-10</v>
      </c>
      <c r="K30" s="5">
        <f t="shared" si="1"/>
        <v>-3.66963459619285E-10</v>
      </c>
      <c r="L30" s="5">
        <f t="shared" si="1"/>
        <v>4.5580950125412301E-10</v>
      </c>
      <c r="M30" s="5">
        <f t="shared" si="1"/>
        <v>4.1458764199475695E-10</v>
      </c>
      <c r="N30" s="5">
        <f t="shared" si="1"/>
        <v>4.7169468331276221E-10</v>
      </c>
      <c r="O30" s="5">
        <f t="shared" si="1"/>
        <v>-2.8435520604830344E-10</v>
      </c>
      <c r="P30" s="5">
        <f t="shared" si="1"/>
        <v>3.7482739134730991E-10</v>
      </c>
      <c r="Q30" s="5">
        <f t="shared" si="1"/>
        <v>3.3683517086657844E-10</v>
      </c>
      <c r="R30" s="5">
        <f t="shared" si="1"/>
        <v>5.0741910673224311E-11</v>
      </c>
      <c r="S30" s="5">
        <f t="shared" si="1"/>
        <v>3.8412384384400866E-11</v>
      </c>
      <c r="T30" s="5">
        <f t="shared" si="1"/>
        <v>-1.4616580168436144E-10</v>
      </c>
      <c r="U30" s="5">
        <f t="shared" si="1"/>
        <v>-5.6046722818337003E-11</v>
      </c>
      <c r="V30" s="5">
        <f t="shared" si="1"/>
        <v>3.8895842102704137E-10</v>
      </c>
      <c r="W30" s="5">
        <f t="shared" si="1"/>
        <v>-4.1149306184706802E-12</v>
      </c>
    </row>
    <row r="31" spans="1:23" x14ac:dyDescent="0.2">
      <c r="A31" s="4">
        <v>2</v>
      </c>
      <c r="B31" s="5">
        <f t="shared" si="1"/>
        <v>0</v>
      </c>
      <c r="C31" s="5">
        <f t="shared" si="1"/>
        <v>0</v>
      </c>
      <c r="D31" s="5">
        <f t="shared" si="1"/>
        <v>0</v>
      </c>
      <c r="E31" s="5">
        <f t="shared" si="1"/>
        <v>0</v>
      </c>
      <c r="F31" s="5">
        <f t="shared" si="1"/>
        <v>3.9020424391633668E-10</v>
      </c>
      <c r="G31" s="5">
        <f t="shared" si="1"/>
        <v>0</v>
      </c>
      <c r="H31" s="5">
        <f t="shared" si="1"/>
        <v>-4.6698134248401857E-10</v>
      </c>
      <c r="I31" s="5">
        <f t="shared" si="1"/>
        <v>0</v>
      </c>
      <c r="J31" s="5">
        <f t="shared" si="1"/>
        <v>3.1498990915590497E-10</v>
      </c>
      <c r="K31" s="5">
        <f t="shared" si="1"/>
        <v>9.5882968231819632E-11</v>
      </c>
      <c r="L31" s="5">
        <f t="shared" si="1"/>
        <v>-4.5897341482969978E-10</v>
      </c>
      <c r="M31" s="5">
        <f t="shared" si="1"/>
        <v>1.8856849415271881E-10</v>
      </c>
      <c r="N31" s="5">
        <f t="shared" si="1"/>
        <v>-1.8530070533540055E-10</v>
      </c>
      <c r="O31" s="5">
        <f t="shared" si="1"/>
        <v>-3.3064118110104346E-10</v>
      </c>
      <c r="P31" s="5">
        <f t="shared" si="1"/>
        <v>-2.5361757138853136E-10</v>
      </c>
      <c r="Q31" s="5">
        <f t="shared" si="1"/>
        <v>6.588024570319817E-11</v>
      </c>
      <c r="R31" s="5">
        <f t="shared" si="1"/>
        <v>-1.1388673337719979E-10</v>
      </c>
      <c r="S31" s="5">
        <f t="shared" si="1"/>
        <v>5.2149062845785465E-11</v>
      </c>
      <c r="T31" s="5">
        <f t="shared" si="1"/>
        <v>-1.8396922873975541E-10</v>
      </c>
      <c r="U31" s="5">
        <f t="shared" si="1"/>
        <v>1.6775003608415773E-10</v>
      </c>
      <c r="V31" s="5">
        <f t="shared" si="1"/>
        <v>-1.3521184172304856E-10</v>
      </c>
      <c r="W31" s="5">
        <f t="shared" si="1"/>
        <v>3.1161551117264707E-10</v>
      </c>
    </row>
    <row r="32" spans="1:23" x14ac:dyDescent="0.2">
      <c r="A32" s="4">
        <v>3</v>
      </c>
      <c r="B32" s="5">
        <f t="shared" si="1"/>
        <v>0</v>
      </c>
      <c r="C32" s="5">
        <f t="shared" si="1"/>
        <v>0</v>
      </c>
      <c r="D32" s="5">
        <f t="shared" si="1"/>
        <v>0</v>
      </c>
      <c r="E32" s="5">
        <f t="shared" si="1"/>
        <v>0</v>
      </c>
      <c r="F32" s="5">
        <f t="shared" si="1"/>
        <v>0</v>
      </c>
      <c r="G32" s="5">
        <f t="shared" si="1"/>
        <v>0</v>
      </c>
      <c r="H32" s="5">
        <f t="shared" si="1"/>
        <v>0</v>
      </c>
      <c r="I32" s="5">
        <f t="shared" si="1"/>
        <v>0</v>
      </c>
      <c r="J32" s="5">
        <f t="shared" si="1"/>
        <v>0</v>
      </c>
      <c r="K32" s="5">
        <f t="shared" si="1"/>
        <v>1.0173735703715436E-10</v>
      </c>
      <c r="L32" s="5">
        <f t="shared" si="1"/>
        <v>0</v>
      </c>
      <c r="M32" s="5">
        <f t="shared" si="1"/>
        <v>-2.5736730650295636E-10</v>
      </c>
      <c r="N32" s="5">
        <f t="shared" si="1"/>
        <v>0</v>
      </c>
      <c r="O32" s="5">
        <f t="shared" si="1"/>
        <v>2.2945742701729888E-10</v>
      </c>
      <c r="P32" s="5">
        <f t="shared" si="1"/>
        <v>0</v>
      </c>
      <c r="Q32" s="5">
        <f t="shared" si="1"/>
        <v>-2.1750548584442697E-10</v>
      </c>
      <c r="R32" s="5">
        <f t="shared" si="1"/>
        <v>-4.1419316587631982E-10</v>
      </c>
      <c r="S32" s="5">
        <f t="shared" si="1"/>
        <v>-1.8677164675962032E-10</v>
      </c>
      <c r="T32" s="5">
        <f t="shared" si="1"/>
        <v>4.7880281683898573E-10</v>
      </c>
      <c r="U32" s="5">
        <f t="shared" si="1"/>
        <v>1.9132015416367665E-10</v>
      </c>
      <c r="V32" s="5">
        <f t="shared" si="1"/>
        <v>1.9054890998404517E-10</v>
      </c>
      <c r="W32" s="5">
        <f t="shared" si="1"/>
        <v>-2.0433580522061234E-10</v>
      </c>
    </row>
    <row r="33" spans="1:23" x14ac:dyDescent="0.2">
      <c r="A33" s="4">
        <v>4</v>
      </c>
      <c r="B33" s="5">
        <f t="shared" si="1"/>
        <v>0</v>
      </c>
      <c r="C33" s="5">
        <f t="shared" si="1"/>
        <v>0</v>
      </c>
      <c r="D33" s="5">
        <f t="shared" si="1"/>
        <v>0</v>
      </c>
      <c r="E33" s="5">
        <f t="shared" si="1"/>
        <v>0</v>
      </c>
      <c r="F33" s="5">
        <f t="shared" si="1"/>
        <v>0</v>
      </c>
      <c r="G33" s="5">
        <f t="shared" si="1"/>
        <v>0</v>
      </c>
      <c r="H33" s="5">
        <f t="shared" si="1"/>
        <v>0</v>
      </c>
      <c r="I33" s="5">
        <f t="shared" si="1"/>
        <v>0</v>
      </c>
      <c r="J33" s="5">
        <f t="shared" si="1"/>
        <v>0</v>
      </c>
      <c r="K33" s="5">
        <f t="shared" si="1"/>
        <v>0</v>
      </c>
      <c r="L33" s="5">
        <f t="shared" si="1"/>
        <v>0</v>
      </c>
      <c r="M33" s="5">
        <f t="shared" si="1"/>
        <v>0</v>
      </c>
      <c r="N33" s="5">
        <f t="shared" si="1"/>
        <v>0</v>
      </c>
      <c r="O33" s="5">
        <f t="shared" si="1"/>
        <v>0</v>
      </c>
      <c r="P33" s="5">
        <f t="shared" si="1"/>
        <v>0</v>
      </c>
      <c r="Q33" s="5">
        <f t="shared" si="1"/>
        <v>2.9365824529004048E-10</v>
      </c>
      <c r="R33" s="5">
        <f t="shared" si="1"/>
        <v>1.4614365967391407E-10</v>
      </c>
      <c r="S33" s="5">
        <f t="shared" si="1"/>
        <v>2.9558441805299651E-10</v>
      </c>
      <c r="T33" s="5">
        <f t="shared" si="1"/>
        <v>-1.0300824776487971E-10</v>
      </c>
      <c r="U33" s="5">
        <f t="shared" si="1"/>
        <v>-2.0425802715884345E-10</v>
      </c>
      <c r="V33" s="5">
        <f t="shared" si="1"/>
        <v>-3.2064545463228455E-11</v>
      </c>
      <c r="W33" s="5">
        <f t="shared" si="1"/>
        <v>6.2917643317561556E-11</v>
      </c>
    </row>
    <row r="34" spans="1:23" x14ac:dyDescent="0.2">
      <c r="A34" s="4">
        <v>5</v>
      </c>
      <c r="B34" s="5">
        <f t="shared" si="1"/>
        <v>0</v>
      </c>
      <c r="C34" s="5">
        <f t="shared" si="1"/>
        <v>0</v>
      </c>
      <c r="D34" s="5">
        <f t="shared" si="1"/>
        <v>0</v>
      </c>
      <c r="E34" s="5">
        <f t="shared" si="1"/>
        <v>0</v>
      </c>
      <c r="F34" s="5">
        <f t="shared" si="1"/>
        <v>0</v>
      </c>
      <c r="G34" s="5">
        <f t="shared" si="1"/>
        <v>0</v>
      </c>
      <c r="H34" s="5">
        <f t="shared" si="1"/>
        <v>0</v>
      </c>
      <c r="I34" s="5">
        <f t="shared" si="1"/>
        <v>0</v>
      </c>
      <c r="J34" s="5">
        <f t="shared" si="1"/>
        <v>0</v>
      </c>
      <c r="K34" s="5">
        <f t="shared" si="1"/>
        <v>0</v>
      </c>
      <c r="L34" s="5">
        <f t="shared" si="1"/>
        <v>0</v>
      </c>
      <c r="M34" s="5">
        <f t="shared" si="1"/>
        <v>0</v>
      </c>
      <c r="N34" s="5">
        <f t="shared" si="1"/>
        <v>0</v>
      </c>
      <c r="O34" s="5">
        <f t="shared" si="1"/>
        <v>0</v>
      </c>
      <c r="P34" s="5">
        <f t="shared" si="1"/>
        <v>0</v>
      </c>
      <c r="Q34" s="5">
        <f t="shared" si="1"/>
        <v>0</v>
      </c>
      <c r="R34" s="5">
        <f t="shared" si="1"/>
        <v>-4.1987341728444427E-10</v>
      </c>
      <c r="S34" s="5">
        <f t="shared" si="1"/>
        <v>1.4865314534873164E-10</v>
      </c>
      <c r="T34" s="5">
        <f t="shared" si="1"/>
        <v>2.4638227742734831E-10</v>
      </c>
      <c r="U34" s="5">
        <f t="shared" si="1"/>
        <v>2.7821533965521894E-10</v>
      </c>
      <c r="V34" s="5">
        <f t="shared" si="1"/>
        <v>-1.7050952316743917E-10</v>
      </c>
      <c r="W34" s="5">
        <f t="shared" si="1"/>
        <v>1.6173912209538344E-10</v>
      </c>
    </row>
    <row r="35" spans="1:23" x14ac:dyDescent="0.2">
      <c r="A35" s="4">
        <v>6</v>
      </c>
      <c r="B35" s="5">
        <f t="shared" si="1"/>
        <v>0</v>
      </c>
      <c r="C35" s="5">
        <f t="shared" si="1"/>
        <v>0</v>
      </c>
      <c r="D35" s="5">
        <f t="shared" si="1"/>
        <v>0</v>
      </c>
      <c r="E35" s="5">
        <f t="shared" si="1"/>
        <v>0</v>
      </c>
      <c r="F35" s="5">
        <f t="shared" si="1"/>
        <v>0</v>
      </c>
      <c r="G35" s="5">
        <f t="shared" si="1"/>
        <v>0</v>
      </c>
      <c r="H35" s="5">
        <f t="shared" si="1"/>
        <v>0</v>
      </c>
      <c r="I35" s="5">
        <f t="shared" si="1"/>
        <v>0</v>
      </c>
      <c r="J35" s="5">
        <f t="shared" si="1"/>
        <v>0</v>
      </c>
      <c r="K35" s="5">
        <f t="shared" si="1"/>
        <v>0</v>
      </c>
      <c r="L35" s="5">
        <f t="shared" si="1"/>
        <v>0</v>
      </c>
      <c r="M35" s="5">
        <f t="shared" si="1"/>
        <v>0</v>
      </c>
      <c r="N35" s="5">
        <f t="shared" si="1"/>
        <v>0</v>
      </c>
      <c r="O35" s="5">
        <f t="shared" si="1"/>
        <v>0</v>
      </c>
      <c r="P35" s="5">
        <f t="shared" si="1"/>
        <v>0</v>
      </c>
      <c r="Q35" s="5">
        <f t="shared" si="1"/>
        <v>0</v>
      </c>
      <c r="R35" s="5">
        <f t="shared" si="1"/>
        <v>0</v>
      </c>
      <c r="S35" s="5">
        <f t="shared" si="1"/>
        <v>-4.5328470144045951E-10</v>
      </c>
      <c r="T35" s="5">
        <f t="shared" si="1"/>
        <v>0</v>
      </c>
      <c r="U35" s="5">
        <f t="shared" si="1"/>
        <v>2.5466424802278453E-10</v>
      </c>
      <c r="V35" s="5">
        <f t="shared" si="1"/>
        <v>0</v>
      </c>
      <c r="W35" s="5">
        <f t="shared" si="1"/>
        <v>-1.9125727390711944E-10</v>
      </c>
    </row>
  </sheetData>
  <pageMargins left="0.78740157499999996" right="0.78740157499999996" top="0.984251969" bottom="0.984251969" header="0.5" footer="0.5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zoomScale="98" zoomScaleNormal="98" workbookViewId="0">
      <selection activeCell="W17" sqref="W17"/>
    </sheetView>
  </sheetViews>
  <sheetFormatPr defaultColWidth="9.140625" defaultRowHeight="12.75" x14ac:dyDescent="0.2"/>
  <cols>
    <col min="1" max="1" width="19.140625" customWidth="1"/>
  </cols>
  <sheetData>
    <row r="1" spans="1:23" x14ac:dyDescent="0.2">
      <c r="A1">
        <v>2017</v>
      </c>
      <c r="B1" s="1" t="s">
        <v>0</v>
      </c>
      <c r="F1" s="6" t="s">
        <v>4</v>
      </c>
      <c r="G1" s="6"/>
      <c r="H1" s="6"/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[58]cannibal!B120</f>
        <v>0</v>
      </c>
      <c r="C4" s="1">
        <f>[58]cannibal!C120</f>
        <v>2.84798574711012</v>
      </c>
      <c r="D4" s="1">
        <f>[58]cannibal!D120</f>
        <v>0</v>
      </c>
      <c r="E4" s="1">
        <f>[58]cannibal!E120</f>
        <v>2.6457053507586918</v>
      </c>
      <c r="F4" s="1">
        <f>[58]cannibal!F120</f>
        <v>0</v>
      </c>
      <c r="G4" s="1">
        <f>[58]cannibal!G120</f>
        <v>5.597667711967536</v>
      </c>
      <c r="H4" s="1">
        <f>[58]cannibal!H120</f>
        <v>0</v>
      </c>
      <c r="I4" s="1">
        <f>[58]cannibal!I120</f>
        <v>8.1333184645469956</v>
      </c>
      <c r="J4" s="1">
        <f>[58]cannibal!J120</f>
        <v>0</v>
      </c>
      <c r="K4" s="1">
        <f>[58]cannibal!K120</f>
        <v>5.3222319554490838</v>
      </c>
      <c r="L4" s="1">
        <f>[58]cannibal!L120</f>
        <v>0</v>
      </c>
      <c r="M4" s="1">
        <f>[58]cannibal!M120</f>
        <v>9.7429396349277226</v>
      </c>
      <c r="N4" s="1">
        <f>[58]cannibal!N120</f>
        <v>0</v>
      </c>
      <c r="O4" s="1">
        <f>[58]cannibal!O120</f>
        <v>7.1711650083801901</v>
      </c>
      <c r="P4" s="1">
        <f>[58]cannibal!P120</f>
        <v>0</v>
      </c>
      <c r="Q4" s="1">
        <f>[58]cannibal!Q120</f>
        <v>15.952803522887148</v>
      </c>
      <c r="R4" s="1">
        <f>[58]cannibal!R120</f>
        <v>0</v>
      </c>
      <c r="S4" s="1">
        <f>[58]cannibal!S120</f>
        <v>21.082213012686189</v>
      </c>
      <c r="T4" s="1">
        <f>[58]cannibal!T120</f>
        <v>0</v>
      </c>
      <c r="U4" s="1">
        <f>[58]cannibal!U120</f>
        <v>51.866310749876995</v>
      </c>
      <c r="V4" s="1">
        <f>[58]cannibal!V120</f>
        <v>0</v>
      </c>
      <c r="W4" s="1">
        <f>[58]cannibal!W120</f>
        <v>89.302941148828921</v>
      </c>
    </row>
    <row r="5" spans="1:23" x14ac:dyDescent="0.2">
      <c r="A5">
        <f>[45]cannibal!A121</f>
        <v>1</v>
      </c>
      <c r="B5" s="1">
        <f>[58]cannibal!B121</f>
        <v>0</v>
      </c>
      <c r="C5" s="1">
        <f>[58]cannibal!C121</f>
        <v>0</v>
      </c>
      <c r="D5" s="1">
        <f>[58]cannibal!D121</f>
        <v>0</v>
      </c>
      <c r="E5" s="1">
        <f>[58]cannibal!E121</f>
        <v>0</v>
      </c>
      <c r="F5" s="1">
        <f>[58]cannibal!F121</f>
        <v>4.4733547131780668E-2</v>
      </c>
      <c r="G5" s="1">
        <f>[58]cannibal!G121</f>
        <v>0.21497187861262715</v>
      </c>
      <c r="H5" s="1">
        <f>[58]cannibal!H121</f>
        <v>0</v>
      </c>
      <c r="I5" s="1">
        <f>[58]cannibal!I121</f>
        <v>0.83759711071427556</v>
      </c>
      <c r="J5" s="1">
        <f>[58]cannibal!J121</f>
        <v>0.2271863084247176</v>
      </c>
      <c r="K5" s="1">
        <f>[58]cannibal!K121</f>
        <v>1.1940674619395995</v>
      </c>
      <c r="L5" s="1">
        <f>[58]cannibal!L121</f>
        <v>0</v>
      </c>
      <c r="M5" s="1">
        <f>[58]cannibal!M121</f>
        <v>2.107244847298829</v>
      </c>
      <c r="N5" s="1">
        <f>[58]cannibal!N121</f>
        <v>0.43102146562706528</v>
      </c>
      <c r="O5" s="1">
        <f>[58]cannibal!O121</f>
        <v>1.4990721431976988</v>
      </c>
      <c r="P5" s="1">
        <f>[58]cannibal!P121</f>
        <v>3.0261965619637381E-2</v>
      </c>
      <c r="Q5" s="1">
        <f>[58]cannibal!Q121</f>
        <v>1.3372908865471178</v>
      </c>
      <c r="R5" s="1">
        <f>[58]cannibal!R121</f>
        <v>0.71467803569389676</v>
      </c>
      <c r="S5" s="1">
        <f>[58]cannibal!S121</f>
        <v>3.3568608683422254</v>
      </c>
      <c r="T5" s="1">
        <f>[58]cannibal!T121</f>
        <v>0.7543362485576266</v>
      </c>
      <c r="U5" s="1">
        <f>[58]cannibal!U121</f>
        <v>33.426873287581316</v>
      </c>
      <c r="V5" s="1">
        <f>[58]cannibal!V121</f>
        <v>1.2430408031803175</v>
      </c>
      <c r="W5" s="1">
        <f>[58]cannibal!W121</f>
        <v>3.8727960890924797</v>
      </c>
    </row>
    <row r="6" spans="1:23" x14ac:dyDescent="0.2">
      <c r="A6">
        <f>[45]cannibal!A122</f>
        <v>2</v>
      </c>
      <c r="B6" s="1">
        <f>[58]cannibal!B122</f>
        <v>0</v>
      </c>
      <c r="C6" s="1">
        <f>[58]cannibal!C122</f>
        <v>0</v>
      </c>
      <c r="D6" s="1">
        <f>[58]cannibal!D122</f>
        <v>0</v>
      </c>
      <c r="E6" s="1">
        <f>[58]cannibal!E122</f>
        <v>0</v>
      </c>
      <c r="F6" s="1">
        <f>[58]cannibal!F122</f>
        <v>3.98230906281552E-2</v>
      </c>
      <c r="G6" s="1">
        <f>[58]cannibal!G122</f>
        <v>5.9653039286134977E-3</v>
      </c>
      <c r="H6" s="1">
        <f>[58]cannibal!H122</f>
        <v>0</v>
      </c>
      <c r="I6" s="1">
        <f>[58]cannibal!I122</f>
        <v>2.3242674192482469E-2</v>
      </c>
      <c r="J6" s="1">
        <f>[58]cannibal!J122</f>
        <v>6.2900983229106575E-2</v>
      </c>
      <c r="K6" s="1">
        <f>[58]cannibal!K122</f>
        <v>0.36884151355273714</v>
      </c>
      <c r="L6" s="1">
        <f>[58]cannibal!L122</f>
        <v>0</v>
      </c>
      <c r="M6" s="1">
        <f>[58]cannibal!M122</f>
        <v>0.34126680575193358</v>
      </c>
      <c r="N6" s="1">
        <f>[58]cannibal!N122</f>
        <v>0.18853356335512944</v>
      </c>
      <c r="O6" s="1">
        <f>[58]cannibal!O122</f>
        <v>0.9743420476137632</v>
      </c>
      <c r="P6" s="1">
        <f>[58]cannibal!P122</f>
        <v>1.6841965217535552E-2</v>
      </c>
      <c r="Q6" s="1">
        <f>[58]cannibal!Q122</f>
        <v>0.91323394903500654</v>
      </c>
      <c r="R6" s="1">
        <f>[58]cannibal!R122</f>
        <v>1.9315319337970017E-2</v>
      </c>
      <c r="S6" s="1">
        <f>[58]cannibal!S122</f>
        <v>1.9019642709667388</v>
      </c>
      <c r="T6" s="1">
        <f>[58]cannibal!T122</f>
        <v>2.0387146101321436E-2</v>
      </c>
      <c r="U6" s="1">
        <f>[58]cannibal!U122</f>
        <v>0.92756996789793988</v>
      </c>
      <c r="V6" s="1">
        <f>[58]cannibal!V122</f>
        <v>8.7200987021716359E-2</v>
      </c>
      <c r="W6" s="1">
        <f>[58]cannibal!W122</f>
        <v>3.604523304223278</v>
      </c>
    </row>
    <row r="7" spans="1:23" x14ac:dyDescent="0.2">
      <c r="A7">
        <f>[45]cannibal!A123</f>
        <v>3</v>
      </c>
      <c r="B7" s="1">
        <f>[58]cannibal!B123</f>
        <v>0</v>
      </c>
      <c r="C7" s="1">
        <f>[58]cannibal!C123</f>
        <v>0</v>
      </c>
      <c r="D7" s="1">
        <f>[58]cannibal!D123</f>
        <v>0</v>
      </c>
      <c r="E7" s="1">
        <f>[58]cannibal!E123</f>
        <v>0</v>
      </c>
      <c r="F7" s="1">
        <f>[58]cannibal!F123</f>
        <v>0</v>
      </c>
      <c r="G7" s="1">
        <f>[58]cannibal!G123</f>
        <v>0</v>
      </c>
      <c r="H7" s="1">
        <f>[58]cannibal!H123</f>
        <v>0</v>
      </c>
      <c r="I7" s="1">
        <f>[58]cannibal!I123</f>
        <v>0</v>
      </c>
      <c r="J7" s="1">
        <f>[58]cannibal!J123</f>
        <v>0</v>
      </c>
      <c r="K7" s="1">
        <f>[58]cannibal!K123</f>
        <v>7.7034802890062733E-3</v>
      </c>
      <c r="L7" s="1">
        <f>[58]cannibal!L123</f>
        <v>0</v>
      </c>
      <c r="M7" s="1">
        <f>[58]cannibal!M123</f>
        <v>4.8433120451523246E-2</v>
      </c>
      <c r="N7" s="1">
        <f>[58]cannibal!N123</f>
        <v>6.0200561823608105E-2</v>
      </c>
      <c r="O7" s="1">
        <f>[58]cannibal!O123</f>
        <v>0.35710293097697815</v>
      </c>
      <c r="P7" s="1">
        <f>[58]cannibal!P123</f>
        <v>2.6837363887686944E-2</v>
      </c>
      <c r="Q7" s="1">
        <f>[58]cannibal!Q123</f>
        <v>1.2132303684646839</v>
      </c>
      <c r="R7" s="1">
        <f>[58]cannibal!R123</f>
        <v>2.6217454974461964E-2</v>
      </c>
      <c r="S7" s="1">
        <f>[58]cannibal!S123</f>
        <v>0.22051272345571368</v>
      </c>
      <c r="T7" s="1">
        <f>[58]cannibal!T123</f>
        <v>2.767228828148106E-2</v>
      </c>
      <c r="U7" s="1">
        <f>[58]cannibal!U123</f>
        <v>0</v>
      </c>
      <c r="V7" s="1">
        <f>[58]cannibal!V123</f>
        <v>0.11836138512482715</v>
      </c>
      <c r="W7" s="1">
        <f>[58]cannibal!W123</f>
        <v>1.5691805875200355</v>
      </c>
    </row>
    <row r="8" spans="1:23" x14ac:dyDescent="0.2">
      <c r="A8">
        <f>[45]cannibal!A124</f>
        <v>4</v>
      </c>
      <c r="B8" s="1">
        <f>[58]cannibal!B124</f>
        <v>0</v>
      </c>
      <c r="C8" s="1">
        <f>[58]cannibal!C124</f>
        <v>0</v>
      </c>
      <c r="D8" s="1">
        <f>[58]cannibal!D124</f>
        <v>0</v>
      </c>
      <c r="E8" s="1">
        <f>[58]cannibal!E124</f>
        <v>0</v>
      </c>
      <c r="F8" s="1">
        <f>[58]cannibal!F124</f>
        <v>0</v>
      </c>
      <c r="G8" s="1">
        <f>[58]cannibal!G124</f>
        <v>0</v>
      </c>
      <c r="H8" s="1">
        <f>[58]cannibal!H124</f>
        <v>0</v>
      </c>
      <c r="I8" s="1">
        <f>[58]cannibal!I124</f>
        <v>0</v>
      </c>
      <c r="J8" s="1">
        <f>[58]cannibal!J124</f>
        <v>0</v>
      </c>
      <c r="K8" s="1">
        <f>[58]cannibal!K124</f>
        <v>0</v>
      </c>
      <c r="L8" s="1">
        <f>[58]cannibal!L124</f>
        <v>0</v>
      </c>
      <c r="M8" s="1">
        <f>[58]cannibal!M124</f>
        <v>0</v>
      </c>
      <c r="N8" s="1">
        <f>[58]cannibal!N124</f>
        <v>8.8510989627617505E-3</v>
      </c>
      <c r="O8" s="1">
        <f>[58]cannibal!O124</f>
        <v>8.693182846698783E-3</v>
      </c>
      <c r="P8" s="1">
        <f>[58]cannibal!P124</f>
        <v>3.9458130700769038E-3</v>
      </c>
      <c r="Q8" s="1">
        <f>[58]cannibal!Q124</f>
        <v>8.9069697614284751E-2</v>
      </c>
      <c r="R8" s="1">
        <f>[58]cannibal!R124</f>
        <v>1.6004807981770893E-2</v>
      </c>
      <c r="S8" s="1">
        <f>[58]cannibal!S124</f>
        <v>9.4412274215822135E-3</v>
      </c>
      <c r="T8" s="1">
        <f>[58]cannibal!T124</f>
        <v>1.6892931094674352E-2</v>
      </c>
      <c r="U8" s="1">
        <f>[58]cannibal!U124</f>
        <v>0</v>
      </c>
      <c r="V8" s="1">
        <f>[58]cannibal!V124</f>
        <v>7.2255344510920347E-2</v>
      </c>
      <c r="W8" s="1">
        <f>[58]cannibal!W124</f>
        <v>6.1414047350113285E-2</v>
      </c>
    </row>
    <row r="9" spans="1:23" x14ac:dyDescent="0.2">
      <c r="A9">
        <f>[45]cannibal!A125</f>
        <v>5</v>
      </c>
      <c r="B9" s="1">
        <f>[58]cannibal!B125</f>
        <v>0</v>
      </c>
      <c r="C9" s="1">
        <f>[58]cannibal!C125</f>
        <v>0</v>
      </c>
      <c r="D9" s="1">
        <f>[58]cannibal!D125</f>
        <v>0</v>
      </c>
      <c r="E9" s="1">
        <f>[58]cannibal!E125</f>
        <v>0</v>
      </c>
      <c r="F9" s="1">
        <f>[58]cannibal!F125</f>
        <v>0</v>
      </c>
      <c r="G9" s="1">
        <f>[58]cannibal!G125</f>
        <v>0</v>
      </c>
      <c r="H9" s="1">
        <f>[58]cannibal!H125</f>
        <v>0</v>
      </c>
      <c r="I9" s="1">
        <f>[58]cannibal!I125</f>
        <v>0</v>
      </c>
      <c r="J9" s="1">
        <f>[58]cannibal!J125</f>
        <v>0</v>
      </c>
      <c r="K9" s="1">
        <f>[58]cannibal!K125</f>
        <v>0</v>
      </c>
      <c r="L9" s="1">
        <f>[58]cannibal!L125</f>
        <v>0</v>
      </c>
      <c r="M9" s="1">
        <f>[58]cannibal!M125</f>
        <v>0</v>
      </c>
      <c r="N9" s="1">
        <f>[58]cannibal!N125</f>
        <v>7.2878889076165743E-4</v>
      </c>
      <c r="O9" s="1">
        <f>[58]cannibal!O125</f>
        <v>2.9976492574823393E-4</v>
      </c>
      <c r="P9" s="1">
        <f>[58]cannibal!P125</f>
        <v>3.248935236847609E-4</v>
      </c>
      <c r="Q9" s="1">
        <f>[58]cannibal!Q125</f>
        <v>3.0713688832511984E-3</v>
      </c>
      <c r="R9" s="1">
        <f>[58]cannibal!R125</f>
        <v>4.4477423729831662E-2</v>
      </c>
      <c r="S9" s="1">
        <f>[58]cannibal!S125</f>
        <v>3.2555956626145564E-4</v>
      </c>
      <c r="T9" s="1">
        <f>[58]cannibal!T125</f>
        <v>4.6945521320371664E-2</v>
      </c>
      <c r="U9" s="1">
        <f>[58]cannibal!U125</f>
        <v>0</v>
      </c>
      <c r="V9" s="1">
        <f>[58]cannibal!V125</f>
        <v>0.20079788387449171</v>
      </c>
      <c r="W9" s="1">
        <f>[58]cannibal!W125</f>
        <v>2.117725770693561E-3</v>
      </c>
    </row>
    <row r="10" spans="1:23" x14ac:dyDescent="0.2">
      <c r="A10">
        <f>[45]cannibal!A126</f>
        <v>6</v>
      </c>
      <c r="B10" s="1">
        <f>[58]cannibal!B126</f>
        <v>0</v>
      </c>
      <c r="C10" s="1">
        <f>[58]cannibal!C126</f>
        <v>0</v>
      </c>
      <c r="D10" s="1">
        <f>[58]cannibal!D126</f>
        <v>0</v>
      </c>
      <c r="E10" s="1">
        <f>[58]cannibal!E126</f>
        <v>0</v>
      </c>
      <c r="F10" s="1">
        <f>[58]cannibal!F126</f>
        <v>0</v>
      </c>
      <c r="G10" s="1">
        <f>[58]cannibal!G126</f>
        <v>0</v>
      </c>
      <c r="H10" s="1">
        <f>[58]cannibal!H126</f>
        <v>0</v>
      </c>
      <c r="I10" s="1">
        <f>[58]cannibal!I126</f>
        <v>0</v>
      </c>
      <c r="J10" s="1">
        <f>[58]cannibal!J126</f>
        <v>0</v>
      </c>
      <c r="K10" s="1">
        <f>[58]cannibal!K126</f>
        <v>0</v>
      </c>
      <c r="L10" s="1">
        <f>[58]cannibal!L126</f>
        <v>0</v>
      </c>
      <c r="M10" s="1">
        <f>[58]cannibal!M126</f>
        <v>0</v>
      </c>
      <c r="N10" s="1">
        <f>[58]cannibal!N126</f>
        <v>0</v>
      </c>
      <c r="O10" s="1">
        <f>[58]cannibal!O126</f>
        <v>0</v>
      </c>
      <c r="P10" s="1">
        <f>[58]cannibal!P126</f>
        <v>0</v>
      </c>
      <c r="Q10" s="1">
        <f>[58]cannibal!Q126</f>
        <v>0</v>
      </c>
      <c r="R10" s="1">
        <f>[58]cannibal!R126</f>
        <v>3.4763639746858983E-2</v>
      </c>
      <c r="S10" s="1">
        <f>[58]cannibal!S126</f>
        <v>0</v>
      </c>
      <c r="T10" s="1">
        <f>[58]cannibal!T126</f>
        <v>3.6692709560317539E-2</v>
      </c>
      <c r="U10" s="1">
        <f>[58]cannibal!U126</f>
        <v>0</v>
      </c>
      <c r="V10" s="1">
        <f>[58]cannibal!V126</f>
        <v>0.15694401140105951</v>
      </c>
      <c r="W10" s="1">
        <f>[58]cannibal!W126</f>
        <v>0</v>
      </c>
    </row>
    <row r="13" spans="1:23" x14ac:dyDescent="0.2">
      <c r="F13" s="6" t="s">
        <v>3</v>
      </c>
      <c r="G13" s="6"/>
    </row>
    <row r="14" spans="1:23" x14ac:dyDescent="0.2">
      <c r="A14">
        <v>2017</v>
      </c>
      <c r="B14" t="s">
        <v>0</v>
      </c>
    </row>
    <row r="15" spans="1:23" x14ac:dyDescent="0.2">
      <c r="A15" t="s">
        <v>1</v>
      </c>
      <c r="B15">
        <v>1</v>
      </c>
      <c r="D15">
        <v>2</v>
      </c>
      <c r="F15">
        <v>3</v>
      </c>
      <c r="H15">
        <v>4</v>
      </c>
      <c r="J15">
        <v>5</v>
      </c>
      <c r="L15">
        <v>6</v>
      </c>
      <c r="N15">
        <v>7</v>
      </c>
      <c r="P15">
        <v>8</v>
      </c>
      <c r="R15">
        <v>9</v>
      </c>
      <c r="T15">
        <v>10</v>
      </c>
      <c r="V15">
        <v>11</v>
      </c>
    </row>
    <row r="16" spans="1:23" x14ac:dyDescent="0.2">
      <c r="A16" t="s">
        <v>2</v>
      </c>
      <c r="B16">
        <v>1</v>
      </c>
      <c r="C16">
        <v>2</v>
      </c>
      <c r="D16">
        <v>1</v>
      </c>
      <c r="E16">
        <v>2</v>
      </c>
      <c r="F16">
        <v>1</v>
      </c>
      <c r="G16">
        <v>2</v>
      </c>
      <c r="H16">
        <v>1</v>
      </c>
      <c r="I16">
        <v>2</v>
      </c>
      <c r="J16">
        <v>1</v>
      </c>
      <c r="K16">
        <v>2</v>
      </c>
      <c r="L16">
        <v>1</v>
      </c>
      <c r="M16">
        <v>2</v>
      </c>
      <c r="N16">
        <v>1</v>
      </c>
      <c r="O16">
        <v>2</v>
      </c>
      <c r="P16">
        <v>1</v>
      </c>
      <c r="Q16">
        <v>2</v>
      </c>
      <c r="R16">
        <v>1</v>
      </c>
      <c r="S16">
        <v>2</v>
      </c>
      <c r="T16">
        <v>1</v>
      </c>
      <c r="U16">
        <v>2</v>
      </c>
      <c r="V16">
        <v>1</v>
      </c>
      <c r="W16">
        <v>2</v>
      </c>
    </row>
    <row r="17" spans="1:23" x14ac:dyDescent="0.2">
      <c r="A17">
        <v>0</v>
      </c>
      <c r="B17">
        <v>0</v>
      </c>
      <c r="C17">
        <v>2.8479857470000001</v>
      </c>
      <c r="D17">
        <v>0</v>
      </c>
      <c r="E17">
        <v>2.6568496320000001</v>
      </c>
      <c r="F17">
        <v>0</v>
      </c>
      <c r="G17">
        <v>5.8885967199999998</v>
      </c>
      <c r="H17">
        <v>0</v>
      </c>
      <c r="I17">
        <v>8.0537709609999997</v>
      </c>
      <c r="J17">
        <v>0</v>
      </c>
      <c r="K17">
        <v>1.8603189840000001</v>
      </c>
      <c r="L17">
        <v>0</v>
      </c>
      <c r="M17">
        <v>8.8910254460000004</v>
      </c>
      <c r="N17">
        <v>0</v>
      </c>
      <c r="O17">
        <v>6.6993253319999999</v>
      </c>
      <c r="P17">
        <v>0</v>
      </c>
      <c r="Q17">
        <v>14.0235936</v>
      </c>
      <c r="R17">
        <v>0</v>
      </c>
      <c r="S17">
        <v>64.786411369999996</v>
      </c>
      <c r="T17">
        <v>0</v>
      </c>
      <c r="U17">
        <v>68.641619460000001</v>
      </c>
      <c r="V17">
        <v>0</v>
      </c>
      <c r="W17">
        <v>75.406892749999997</v>
      </c>
    </row>
    <row r="18" spans="1:23" x14ac:dyDescent="0.2">
      <c r="A18">
        <v>1</v>
      </c>
      <c r="B18">
        <v>0</v>
      </c>
      <c r="C18">
        <v>0</v>
      </c>
      <c r="D18">
        <v>0</v>
      </c>
      <c r="E18">
        <v>0</v>
      </c>
      <c r="F18">
        <v>4.4733546999999999E-2</v>
      </c>
      <c r="G18">
        <v>0.225518199</v>
      </c>
      <c r="H18">
        <v>0</v>
      </c>
      <c r="I18">
        <v>0.83759711100000001</v>
      </c>
      <c r="J18">
        <v>0.227186308</v>
      </c>
      <c r="K18">
        <v>0.60279733300000005</v>
      </c>
      <c r="L18">
        <v>0</v>
      </c>
      <c r="M18">
        <v>1.7132208</v>
      </c>
      <c r="N18">
        <v>0.43102146600000002</v>
      </c>
      <c r="O18">
        <v>1.5966454960000001</v>
      </c>
      <c r="P18">
        <v>3.0261966000000001E-2</v>
      </c>
      <c r="Q18">
        <v>1.171823117</v>
      </c>
      <c r="R18">
        <v>0.71467803600000002</v>
      </c>
      <c r="S18">
        <v>5.8902846059999998</v>
      </c>
      <c r="T18">
        <v>0.75433624899999996</v>
      </c>
      <c r="U18">
        <v>6.2407944180000001</v>
      </c>
      <c r="V18">
        <v>1.263986813</v>
      </c>
      <c r="W18">
        <v>6.8558830500000001</v>
      </c>
    </row>
    <row r="19" spans="1:23" x14ac:dyDescent="0.2">
      <c r="A19">
        <v>2</v>
      </c>
      <c r="B19">
        <v>0</v>
      </c>
      <c r="C19">
        <v>0</v>
      </c>
      <c r="D19">
        <v>0</v>
      </c>
      <c r="E19">
        <v>0</v>
      </c>
      <c r="F19">
        <v>3.9823090999999998E-2</v>
      </c>
      <c r="G19">
        <v>6.2579560000000003E-3</v>
      </c>
      <c r="H19">
        <v>0</v>
      </c>
      <c r="I19">
        <v>2.3242674000000001E-2</v>
      </c>
      <c r="J19">
        <v>6.2900982999999994E-2</v>
      </c>
      <c r="K19">
        <v>0.35243422299999999</v>
      </c>
      <c r="L19">
        <v>0</v>
      </c>
      <c r="M19">
        <v>0.33033294200000002</v>
      </c>
      <c r="N19">
        <v>0.18853356299999999</v>
      </c>
      <c r="O19">
        <v>1.152821906</v>
      </c>
      <c r="P19">
        <v>1.6841965E-2</v>
      </c>
      <c r="Q19">
        <v>0.84683743300000003</v>
      </c>
      <c r="R19">
        <v>1.9315319000000001E-2</v>
      </c>
      <c r="S19">
        <v>2.7406856209999999</v>
      </c>
      <c r="T19">
        <v>2.0387145999999998E-2</v>
      </c>
      <c r="U19">
        <v>2.903774039</v>
      </c>
      <c r="V19">
        <v>8.8670377999999994E-2</v>
      </c>
      <c r="W19">
        <v>3.1899681160000002</v>
      </c>
    </row>
    <row r="20" spans="1:23" x14ac:dyDescent="0.2">
      <c r="A20">
        <v>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7.7034800000000004E-3</v>
      </c>
      <c r="L20">
        <v>0</v>
      </c>
      <c r="M20">
        <v>4.8433120000000003E-2</v>
      </c>
      <c r="N20">
        <v>6.0200561999999999E-2</v>
      </c>
      <c r="O20">
        <v>0.43047317699999998</v>
      </c>
      <c r="P20">
        <v>2.6837363999999999E-2</v>
      </c>
      <c r="Q20">
        <v>1.131372273</v>
      </c>
      <c r="R20">
        <v>2.6217455000000001E-2</v>
      </c>
      <c r="S20">
        <v>1.0853955829999999</v>
      </c>
      <c r="T20">
        <v>2.7672288E-2</v>
      </c>
      <c r="U20">
        <v>1.1499836000000001</v>
      </c>
      <c r="V20">
        <v>0.120355848</v>
      </c>
      <c r="W20">
        <v>1.2633252349999999</v>
      </c>
    </row>
    <row r="21" spans="1:23" x14ac:dyDescent="0.2">
      <c r="A21">
        <v>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8.8510989999999994E-3</v>
      </c>
      <c r="O21">
        <v>1.1594202E-2</v>
      </c>
      <c r="P21">
        <v>3.9458130000000003E-3</v>
      </c>
      <c r="Q21">
        <v>8.3340012000000005E-2</v>
      </c>
      <c r="R21">
        <v>1.6004807999999999E-2</v>
      </c>
      <c r="S21">
        <v>4.2426242000000003E-2</v>
      </c>
      <c r="T21">
        <v>1.6892931E-2</v>
      </c>
      <c r="U21">
        <v>4.4950877E-2</v>
      </c>
      <c r="V21">
        <v>7.3472891999999998E-2</v>
      </c>
      <c r="W21">
        <v>4.9381205999999997E-2</v>
      </c>
    </row>
    <row r="22" spans="1:23" x14ac:dyDescent="0.2">
      <c r="A22">
        <v>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7.2878899999999998E-4</v>
      </c>
      <c r="O22">
        <v>3.9980000000000001E-4</v>
      </c>
      <c r="P22">
        <v>3.24894E-4</v>
      </c>
      <c r="Q22">
        <v>2.8737939999999998E-3</v>
      </c>
      <c r="R22">
        <v>4.4477424000000002E-2</v>
      </c>
      <c r="S22">
        <v>1.4629739999999999E-3</v>
      </c>
      <c r="T22">
        <v>4.6945520999999997E-2</v>
      </c>
      <c r="U22">
        <v>1.55003E-3</v>
      </c>
      <c r="V22">
        <v>0.20418145300000001</v>
      </c>
      <c r="W22">
        <v>1.7028E-3</v>
      </c>
    </row>
    <row r="23" spans="1:23" x14ac:dyDescent="0.2">
      <c r="A23">
        <v>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3.4763639999999998E-2</v>
      </c>
      <c r="S23">
        <v>0</v>
      </c>
      <c r="T23">
        <v>3.6692710000000003E-2</v>
      </c>
      <c r="U23">
        <v>0</v>
      </c>
      <c r="V23">
        <v>0.15958861599999999</v>
      </c>
      <c r="W23">
        <v>0</v>
      </c>
    </row>
    <row r="26" spans="1:23" x14ac:dyDescent="0.2">
      <c r="A26" s="4">
        <v>2017</v>
      </c>
      <c r="B26" s="4" t="s">
        <v>0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2">
      <c r="A27" s="4" t="s">
        <v>1</v>
      </c>
      <c r="B27" s="4">
        <v>1</v>
      </c>
      <c r="C27" s="4"/>
      <c r="D27" s="4">
        <v>2</v>
      </c>
      <c r="E27" s="4"/>
      <c r="F27" s="4">
        <v>3</v>
      </c>
      <c r="G27" s="4"/>
      <c r="H27" s="4">
        <v>4</v>
      </c>
      <c r="I27" s="4"/>
      <c r="J27" s="4">
        <v>5</v>
      </c>
      <c r="K27" s="4"/>
      <c r="L27" s="4">
        <v>6</v>
      </c>
      <c r="M27" s="4"/>
      <c r="N27" s="4">
        <v>7</v>
      </c>
      <c r="O27" s="4"/>
      <c r="P27" s="4">
        <v>8</v>
      </c>
      <c r="Q27" s="4"/>
      <c r="R27" s="4">
        <v>9</v>
      </c>
      <c r="S27" s="4"/>
      <c r="T27" s="4">
        <v>10</v>
      </c>
      <c r="U27" s="4"/>
      <c r="V27" s="4">
        <v>11</v>
      </c>
      <c r="W27" s="4"/>
    </row>
    <row r="28" spans="1:23" x14ac:dyDescent="0.2">
      <c r="A28" s="4" t="s">
        <v>2</v>
      </c>
      <c r="B28" s="4">
        <v>1</v>
      </c>
      <c r="C28" s="4">
        <v>2</v>
      </c>
      <c r="D28" s="4">
        <v>1</v>
      </c>
      <c r="E28" s="4">
        <v>2</v>
      </c>
      <c r="F28" s="4">
        <v>1</v>
      </c>
      <c r="G28" s="4">
        <v>2</v>
      </c>
      <c r="H28" s="4">
        <v>1</v>
      </c>
      <c r="I28" s="4">
        <v>2</v>
      </c>
      <c r="J28" s="4">
        <v>1</v>
      </c>
      <c r="K28" s="4">
        <v>2</v>
      </c>
      <c r="L28" s="4">
        <v>1</v>
      </c>
      <c r="M28" s="4">
        <v>2</v>
      </c>
      <c r="N28" s="4">
        <v>1</v>
      </c>
      <c r="O28" s="4">
        <v>2</v>
      </c>
      <c r="P28" s="4">
        <v>1</v>
      </c>
      <c r="Q28" s="4">
        <v>2</v>
      </c>
      <c r="R28" s="4">
        <v>1</v>
      </c>
      <c r="S28" s="4">
        <v>2</v>
      </c>
      <c r="T28" s="4">
        <v>1</v>
      </c>
      <c r="U28" s="4">
        <v>2</v>
      </c>
      <c r="V28" s="4">
        <v>1</v>
      </c>
      <c r="W28" s="4">
        <v>2</v>
      </c>
    </row>
    <row r="29" spans="1:23" x14ac:dyDescent="0.2">
      <c r="A29" s="4">
        <v>0</v>
      </c>
      <c r="B29" s="5">
        <f>B4-B17</f>
        <v>0</v>
      </c>
      <c r="C29" s="5">
        <f t="shared" ref="C29:W29" si="0">C4-C17</f>
        <v>1.1011991318810033E-10</v>
      </c>
      <c r="D29" s="5">
        <f t="shared" si="0"/>
        <v>0</v>
      </c>
      <c r="E29" s="5">
        <f t="shared" si="0"/>
        <v>-1.1144281241308285E-2</v>
      </c>
      <c r="F29" s="5">
        <f t="shared" si="0"/>
        <v>0</v>
      </c>
      <c r="G29" s="5">
        <f t="shared" si="0"/>
        <v>-0.2909290080324638</v>
      </c>
      <c r="H29" s="5">
        <f t="shared" si="0"/>
        <v>0</v>
      </c>
      <c r="I29" s="5">
        <f t="shared" si="0"/>
        <v>7.9547503546995912E-2</v>
      </c>
      <c r="J29" s="5">
        <f t="shared" si="0"/>
        <v>0</v>
      </c>
      <c r="K29" s="5">
        <f t="shared" si="0"/>
        <v>3.4619129714490837</v>
      </c>
      <c r="L29" s="5">
        <f t="shared" si="0"/>
        <v>0</v>
      </c>
      <c r="M29" s="5">
        <f t="shared" si="0"/>
        <v>0.85191418892772219</v>
      </c>
      <c r="N29" s="5">
        <f t="shared" si="0"/>
        <v>0</v>
      </c>
      <c r="O29" s="5">
        <f t="shared" si="0"/>
        <v>0.4718396763801902</v>
      </c>
      <c r="P29" s="5">
        <f t="shared" si="0"/>
        <v>0</v>
      </c>
      <c r="Q29" s="5">
        <f t="shared" si="0"/>
        <v>1.9292099228871482</v>
      </c>
      <c r="R29" s="5">
        <f t="shared" si="0"/>
        <v>0</v>
      </c>
      <c r="S29" s="5">
        <f t="shared" si="0"/>
        <v>-43.704198357313807</v>
      </c>
      <c r="T29" s="5">
        <f t="shared" si="0"/>
        <v>0</v>
      </c>
      <c r="U29" s="5">
        <f t="shared" si="0"/>
        <v>-16.775308710123007</v>
      </c>
      <c r="V29" s="5">
        <f t="shared" si="0"/>
        <v>0</v>
      </c>
      <c r="W29" s="5">
        <f t="shared" si="0"/>
        <v>13.896048398828924</v>
      </c>
    </row>
    <row r="30" spans="1:23" x14ac:dyDescent="0.2">
      <c r="A30" s="4">
        <v>1</v>
      </c>
      <c r="B30" s="5">
        <f t="shared" ref="B30:W30" si="1">B5-B18</f>
        <v>0</v>
      </c>
      <c r="C30" s="5">
        <f t="shared" si="1"/>
        <v>0</v>
      </c>
      <c r="D30" s="5">
        <f t="shared" si="1"/>
        <v>0</v>
      </c>
      <c r="E30" s="5">
        <f t="shared" si="1"/>
        <v>0</v>
      </c>
      <c r="F30" s="5">
        <f t="shared" si="1"/>
        <v>1.317806697098689E-10</v>
      </c>
      <c r="G30" s="5">
        <f t="shared" si="1"/>
        <v>-1.0546320387372854E-2</v>
      </c>
      <c r="H30" s="5">
        <f t="shared" si="1"/>
        <v>0</v>
      </c>
      <c r="I30" s="5">
        <f t="shared" si="1"/>
        <v>-2.8572444410457365E-10</v>
      </c>
      <c r="J30" s="5">
        <f t="shared" si="1"/>
        <v>4.2471759442719303E-10</v>
      </c>
      <c r="K30" s="5">
        <f t="shared" si="1"/>
        <v>0.5912701289395994</v>
      </c>
      <c r="L30" s="5">
        <f t="shared" si="1"/>
        <v>0</v>
      </c>
      <c r="M30" s="5">
        <f t="shared" si="1"/>
        <v>0.39402404729882901</v>
      </c>
      <c r="N30" s="5">
        <f t="shared" si="1"/>
        <v>-3.7293473864608018E-10</v>
      </c>
      <c r="O30" s="5">
        <f t="shared" si="1"/>
        <v>-9.7573352802301283E-2</v>
      </c>
      <c r="P30" s="5">
        <f t="shared" si="1"/>
        <v>-3.803626198728427E-10</v>
      </c>
      <c r="Q30" s="5">
        <f t="shared" si="1"/>
        <v>0.16546776954711784</v>
      </c>
      <c r="R30" s="5">
        <f t="shared" si="1"/>
        <v>-3.0610325385538317E-10</v>
      </c>
      <c r="S30" s="5">
        <f t="shared" si="1"/>
        <v>-2.5334237376577744</v>
      </c>
      <c r="T30" s="5">
        <f t="shared" si="1"/>
        <v>-4.4237336016550444E-10</v>
      </c>
      <c r="U30" s="5">
        <f t="shared" si="1"/>
        <v>27.186078869581316</v>
      </c>
      <c r="V30" s="5">
        <f t="shared" si="1"/>
        <v>-2.0946009819682532E-2</v>
      </c>
      <c r="W30" s="5">
        <f t="shared" si="1"/>
        <v>-2.9830869609075203</v>
      </c>
    </row>
    <row r="31" spans="1:23" x14ac:dyDescent="0.2">
      <c r="A31" s="4">
        <v>2</v>
      </c>
      <c r="B31" s="5">
        <f t="shared" ref="B31:W31" si="2">B6-B19</f>
        <v>0</v>
      </c>
      <c r="C31" s="5">
        <f t="shared" si="2"/>
        <v>0</v>
      </c>
      <c r="D31" s="5">
        <f t="shared" si="2"/>
        <v>0</v>
      </c>
      <c r="E31" s="5">
        <f t="shared" si="2"/>
        <v>0</v>
      </c>
      <c r="F31" s="5">
        <f t="shared" si="2"/>
        <v>-3.7184479800833614E-10</v>
      </c>
      <c r="G31" s="5">
        <f t="shared" si="2"/>
        <v>-2.9265207138650263E-4</v>
      </c>
      <c r="H31" s="5">
        <f t="shared" si="2"/>
        <v>0</v>
      </c>
      <c r="I31" s="5">
        <f t="shared" si="2"/>
        <v>1.9248246746483844E-10</v>
      </c>
      <c r="J31" s="5">
        <f t="shared" si="2"/>
        <v>2.2910658092900604E-10</v>
      </c>
      <c r="K31" s="5">
        <f t="shared" si="2"/>
        <v>1.6407290552737153E-2</v>
      </c>
      <c r="L31" s="5">
        <f t="shared" si="2"/>
        <v>0</v>
      </c>
      <c r="M31" s="5">
        <f t="shared" si="2"/>
        <v>1.0933863751933559E-2</v>
      </c>
      <c r="N31" s="5">
        <f t="shared" si="2"/>
        <v>3.5512945362192738E-10</v>
      </c>
      <c r="O31" s="5">
        <f t="shared" si="2"/>
        <v>-0.17847985838623681</v>
      </c>
      <c r="P31" s="5">
        <f t="shared" si="2"/>
        <v>2.175355520717126E-10</v>
      </c>
      <c r="Q31" s="5">
        <f t="shared" si="2"/>
        <v>6.6396516035006514E-2</v>
      </c>
      <c r="R31" s="5">
        <f t="shared" si="2"/>
        <v>3.3797001655622161E-10</v>
      </c>
      <c r="S31" s="5">
        <f t="shared" si="2"/>
        <v>-0.83872135003326109</v>
      </c>
      <c r="T31" s="5">
        <f t="shared" si="2"/>
        <v>1.0132143735130938E-10</v>
      </c>
      <c r="U31" s="5">
        <f t="shared" si="2"/>
        <v>-1.9762040711020601</v>
      </c>
      <c r="V31" s="5">
        <f t="shared" si="2"/>
        <v>-1.4693909782836356E-3</v>
      </c>
      <c r="W31" s="5">
        <f t="shared" si="2"/>
        <v>0.41455518822327786</v>
      </c>
    </row>
    <row r="32" spans="1:23" x14ac:dyDescent="0.2">
      <c r="A32" s="4">
        <v>3</v>
      </c>
      <c r="B32" s="5">
        <f t="shared" ref="B32:W32" si="3">B7-B20</f>
        <v>0</v>
      </c>
      <c r="C32" s="5">
        <f t="shared" si="3"/>
        <v>0</v>
      </c>
      <c r="D32" s="5">
        <f t="shared" si="3"/>
        <v>0</v>
      </c>
      <c r="E32" s="5">
        <f t="shared" si="3"/>
        <v>0</v>
      </c>
      <c r="F32" s="5">
        <f t="shared" si="3"/>
        <v>0</v>
      </c>
      <c r="G32" s="5">
        <f t="shared" si="3"/>
        <v>0</v>
      </c>
      <c r="H32" s="5">
        <f t="shared" si="3"/>
        <v>0</v>
      </c>
      <c r="I32" s="5">
        <f t="shared" si="3"/>
        <v>0</v>
      </c>
      <c r="J32" s="5">
        <f t="shared" si="3"/>
        <v>0</v>
      </c>
      <c r="K32" s="5">
        <f t="shared" si="3"/>
        <v>2.8900627290634473E-10</v>
      </c>
      <c r="L32" s="5">
        <f t="shared" si="3"/>
        <v>0</v>
      </c>
      <c r="M32" s="5">
        <f t="shared" si="3"/>
        <v>4.5152324240627095E-10</v>
      </c>
      <c r="N32" s="5">
        <f t="shared" si="3"/>
        <v>-1.7639189414664358E-10</v>
      </c>
      <c r="O32" s="5">
        <f t="shared" si="3"/>
        <v>-7.3370246023021835E-2</v>
      </c>
      <c r="P32" s="5">
        <f t="shared" si="3"/>
        <v>-1.1231305468983876E-10</v>
      </c>
      <c r="Q32" s="5">
        <f t="shared" si="3"/>
        <v>8.1858095464683922E-2</v>
      </c>
      <c r="R32" s="5">
        <f t="shared" si="3"/>
        <v>-2.5538036962924338E-11</v>
      </c>
      <c r="S32" s="5">
        <f t="shared" si="3"/>
        <v>-0.86488285954428623</v>
      </c>
      <c r="T32" s="5">
        <f t="shared" si="3"/>
        <v>2.8148106068215384E-10</v>
      </c>
      <c r="U32" s="5">
        <f t="shared" si="3"/>
        <v>-1.1499836000000001</v>
      </c>
      <c r="V32" s="5">
        <f t="shared" si="3"/>
        <v>-1.9944628751728533E-3</v>
      </c>
      <c r="W32" s="5">
        <f t="shared" si="3"/>
        <v>0.30585535252003559</v>
      </c>
    </row>
    <row r="33" spans="1:23" x14ac:dyDescent="0.2">
      <c r="A33" s="4">
        <v>4</v>
      </c>
      <c r="B33" s="5">
        <f t="shared" ref="B33:W33" si="4">B8-B21</f>
        <v>0</v>
      </c>
      <c r="C33" s="5">
        <f t="shared" si="4"/>
        <v>0</v>
      </c>
      <c r="D33" s="5">
        <f t="shared" si="4"/>
        <v>0</v>
      </c>
      <c r="E33" s="5">
        <f t="shared" si="4"/>
        <v>0</v>
      </c>
      <c r="F33" s="5">
        <f t="shared" si="4"/>
        <v>0</v>
      </c>
      <c r="G33" s="5">
        <f t="shared" si="4"/>
        <v>0</v>
      </c>
      <c r="H33" s="5">
        <f t="shared" si="4"/>
        <v>0</v>
      </c>
      <c r="I33" s="5">
        <f t="shared" si="4"/>
        <v>0</v>
      </c>
      <c r="J33" s="5">
        <f t="shared" si="4"/>
        <v>0</v>
      </c>
      <c r="K33" s="5">
        <f t="shared" si="4"/>
        <v>0</v>
      </c>
      <c r="L33" s="5">
        <f t="shared" si="4"/>
        <v>0</v>
      </c>
      <c r="M33" s="5">
        <f t="shared" si="4"/>
        <v>0</v>
      </c>
      <c r="N33" s="5">
        <f t="shared" si="4"/>
        <v>-3.7238248942750296E-11</v>
      </c>
      <c r="O33" s="5">
        <f t="shared" si="4"/>
        <v>-2.9010191533012167E-3</v>
      </c>
      <c r="P33" s="5">
        <f t="shared" si="4"/>
        <v>7.0076903481430808E-11</v>
      </c>
      <c r="Q33" s="5">
        <f t="shared" si="4"/>
        <v>5.7296856142847463E-3</v>
      </c>
      <c r="R33" s="5">
        <f t="shared" si="4"/>
        <v>-1.8229105724909545E-11</v>
      </c>
      <c r="S33" s="5">
        <f t="shared" si="4"/>
        <v>-3.2985014578417793E-2</v>
      </c>
      <c r="T33" s="5">
        <f t="shared" si="4"/>
        <v>9.4674351691637071E-11</v>
      </c>
      <c r="U33" s="5">
        <f t="shared" si="4"/>
        <v>-4.4950877E-2</v>
      </c>
      <c r="V33" s="5">
        <f t="shared" si="4"/>
        <v>-1.2175474890796512E-3</v>
      </c>
      <c r="W33" s="5">
        <f t="shared" si="4"/>
        <v>1.2032841350113288E-2</v>
      </c>
    </row>
    <row r="34" spans="1:23" x14ac:dyDescent="0.2">
      <c r="A34" s="4">
        <v>5</v>
      </c>
      <c r="B34" s="5">
        <f t="shared" ref="B34:W34" si="5">B9-B22</f>
        <v>0</v>
      </c>
      <c r="C34" s="5">
        <f t="shared" si="5"/>
        <v>0</v>
      </c>
      <c r="D34" s="5">
        <f t="shared" si="5"/>
        <v>0</v>
      </c>
      <c r="E34" s="5">
        <f t="shared" si="5"/>
        <v>0</v>
      </c>
      <c r="F34" s="5">
        <f t="shared" si="5"/>
        <v>0</v>
      </c>
      <c r="G34" s="5">
        <f t="shared" si="5"/>
        <v>0</v>
      </c>
      <c r="H34" s="5">
        <f t="shared" si="5"/>
        <v>0</v>
      </c>
      <c r="I34" s="5">
        <f t="shared" si="5"/>
        <v>0</v>
      </c>
      <c r="J34" s="5">
        <f t="shared" si="5"/>
        <v>0</v>
      </c>
      <c r="K34" s="5">
        <f t="shared" si="5"/>
        <v>0</v>
      </c>
      <c r="L34" s="5">
        <f t="shared" si="5"/>
        <v>0</v>
      </c>
      <c r="M34" s="5">
        <f t="shared" si="5"/>
        <v>0</v>
      </c>
      <c r="N34" s="5">
        <f t="shared" si="5"/>
        <v>-1.0923834254696063E-10</v>
      </c>
      <c r="O34" s="5">
        <f t="shared" si="5"/>
        <v>-1.0003507425176609E-4</v>
      </c>
      <c r="P34" s="5">
        <f t="shared" si="5"/>
        <v>-4.7631523909536649E-10</v>
      </c>
      <c r="Q34" s="5">
        <f t="shared" si="5"/>
        <v>1.9757488325119858E-4</v>
      </c>
      <c r="R34" s="5">
        <f t="shared" si="5"/>
        <v>-2.7016833908932725E-10</v>
      </c>
      <c r="S34" s="5">
        <f t="shared" si="5"/>
        <v>-1.1374144337385442E-3</v>
      </c>
      <c r="T34" s="5">
        <f t="shared" si="5"/>
        <v>3.2037166669551809E-10</v>
      </c>
      <c r="U34" s="5">
        <f t="shared" si="5"/>
        <v>-1.55003E-3</v>
      </c>
      <c r="V34" s="5">
        <f t="shared" si="5"/>
        <v>-3.3835691255083011E-3</v>
      </c>
      <c r="W34" s="5">
        <f t="shared" si="5"/>
        <v>4.1492577069356107E-4</v>
      </c>
    </row>
    <row r="35" spans="1:23" x14ac:dyDescent="0.2">
      <c r="A35" s="4">
        <v>6</v>
      </c>
      <c r="B35" s="5">
        <f t="shared" ref="B35:W35" si="6">B10-B23</f>
        <v>0</v>
      </c>
      <c r="C35" s="5">
        <f t="shared" si="6"/>
        <v>0</v>
      </c>
      <c r="D35" s="5">
        <f t="shared" si="6"/>
        <v>0</v>
      </c>
      <c r="E35" s="5">
        <f t="shared" si="6"/>
        <v>0</v>
      </c>
      <c r="F35" s="5">
        <f t="shared" si="6"/>
        <v>0</v>
      </c>
      <c r="G35" s="5">
        <f t="shared" si="6"/>
        <v>0</v>
      </c>
      <c r="H35" s="5">
        <f t="shared" si="6"/>
        <v>0</v>
      </c>
      <c r="I35" s="5">
        <f t="shared" si="6"/>
        <v>0</v>
      </c>
      <c r="J35" s="5">
        <f t="shared" si="6"/>
        <v>0</v>
      </c>
      <c r="K35" s="5">
        <f t="shared" si="6"/>
        <v>0</v>
      </c>
      <c r="L35" s="5">
        <f t="shared" si="6"/>
        <v>0</v>
      </c>
      <c r="M35" s="5">
        <f t="shared" si="6"/>
        <v>0</v>
      </c>
      <c r="N35" s="5">
        <f t="shared" si="6"/>
        <v>0</v>
      </c>
      <c r="O35" s="5">
        <f t="shared" si="6"/>
        <v>0</v>
      </c>
      <c r="P35" s="5">
        <f t="shared" si="6"/>
        <v>0</v>
      </c>
      <c r="Q35" s="5">
        <f t="shared" si="6"/>
        <v>0</v>
      </c>
      <c r="R35" s="5">
        <f t="shared" si="6"/>
        <v>-2.5314101509410492E-10</v>
      </c>
      <c r="S35" s="5">
        <f t="shared" si="6"/>
        <v>0</v>
      </c>
      <c r="T35" s="5">
        <f t="shared" si="6"/>
        <v>-4.3968246404846312E-10</v>
      </c>
      <c r="U35" s="5">
        <f t="shared" si="6"/>
        <v>0</v>
      </c>
      <c r="V35" s="5">
        <f t="shared" si="6"/>
        <v>-2.6446045989404754E-3</v>
      </c>
      <c r="W35" s="5">
        <f t="shared" si="6"/>
        <v>0</v>
      </c>
    </row>
  </sheetData>
  <pageMargins left="0.78740157499999996" right="0.78740157499999996" top="0.984251969" bottom="0.984251969" header="0.5" footer="0.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zoomScale="98" zoomScaleNormal="98" workbookViewId="0">
      <selection activeCell="K39" sqref="K39"/>
    </sheetView>
  </sheetViews>
  <sheetFormatPr defaultColWidth="9.140625" defaultRowHeight="12.75" x14ac:dyDescent="0.2"/>
  <cols>
    <col min="1" max="1" width="16.5703125" customWidth="1"/>
  </cols>
  <sheetData>
    <row r="1" spans="1:23" x14ac:dyDescent="0.2">
      <c r="A1">
        <v>2018</v>
      </c>
      <c r="B1" s="1" t="s">
        <v>0</v>
      </c>
    </row>
    <row r="2" spans="1:23" x14ac:dyDescent="0.2">
      <c r="A2" t="s">
        <v>1</v>
      </c>
      <c r="B2">
        <f>[45]cannibal!B110</f>
        <v>1</v>
      </c>
      <c r="D2">
        <f>[45]cannibal!D110</f>
        <v>2</v>
      </c>
      <c r="F2">
        <f>[45]cannibal!F110</f>
        <v>3</v>
      </c>
      <c r="H2">
        <f>[45]cannibal!H110</f>
        <v>4</v>
      </c>
      <c r="J2">
        <f>[45]cannibal!J110</f>
        <v>5</v>
      </c>
      <c r="L2">
        <f>[45]cannibal!L110</f>
        <v>6</v>
      </c>
      <c r="N2">
        <f>[45]cannibal!N110</f>
        <v>7</v>
      </c>
      <c r="P2">
        <f>[45]cannibal!P110</f>
        <v>8</v>
      </c>
      <c r="R2">
        <f>[45]cannibal!R110</f>
        <v>9</v>
      </c>
      <c r="T2">
        <f>[45]cannibal!T110</f>
        <v>10</v>
      </c>
      <c r="V2">
        <f>[45]cannibal!V110</f>
        <v>11</v>
      </c>
    </row>
    <row r="3" spans="1:23" x14ac:dyDescent="0.2">
      <c r="A3" t="str">
        <f>[45]cannibal!A111</f>
        <v>Prey age/halfyear</v>
      </c>
      <c r="B3">
        <f>[45]cannibal!B111</f>
        <v>1</v>
      </c>
      <c r="C3">
        <f>[45]cannibal!C111</f>
        <v>2</v>
      </c>
      <c r="D3">
        <f>[45]cannibal!D111</f>
        <v>1</v>
      </c>
      <c r="E3">
        <f>[45]cannibal!E111</f>
        <v>2</v>
      </c>
      <c r="F3">
        <f>[45]cannibal!F111</f>
        <v>1</v>
      </c>
      <c r="G3">
        <f>[45]cannibal!G111</f>
        <v>2</v>
      </c>
      <c r="H3">
        <f>[45]cannibal!H111</f>
        <v>1</v>
      </c>
      <c r="I3">
        <f>[45]cannibal!I111</f>
        <v>2</v>
      </c>
      <c r="J3">
        <f>[45]cannibal!J111</f>
        <v>1</v>
      </c>
      <c r="K3">
        <f>[45]cannibal!K111</f>
        <v>2</v>
      </c>
      <c r="L3">
        <f>[45]cannibal!L111</f>
        <v>1</v>
      </c>
      <c r="M3">
        <f>[45]cannibal!M111</f>
        <v>2</v>
      </c>
      <c r="N3">
        <f>[45]cannibal!N111</f>
        <v>1</v>
      </c>
      <c r="O3">
        <f>[45]cannibal!O111</f>
        <v>2</v>
      </c>
      <c r="P3">
        <f>[45]cannibal!P111</f>
        <v>1</v>
      </c>
      <c r="Q3">
        <f>[45]cannibal!Q111</f>
        <v>2</v>
      </c>
      <c r="R3">
        <f>[45]cannibal!R111</f>
        <v>1</v>
      </c>
      <c r="S3">
        <f>[45]cannibal!S111</f>
        <v>2</v>
      </c>
      <c r="T3">
        <f>[45]cannibal!T111</f>
        <v>1</v>
      </c>
      <c r="U3">
        <f>[45]cannibal!U111</f>
        <v>2</v>
      </c>
      <c r="V3">
        <f>[45]cannibal!V111</f>
        <v>1</v>
      </c>
      <c r="W3">
        <f>[45]cannibal!W111</f>
        <v>2</v>
      </c>
    </row>
    <row r="4" spans="1:23" x14ac:dyDescent="0.2">
      <c r="A4">
        <f>[45]cannibal!A120</f>
        <v>0</v>
      </c>
      <c r="B4" s="1">
        <f>[59]cannibal!B120</f>
        <v>0</v>
      </c>
      <c r="C4" s="1">
        <f>[59]cannibal!C120</f>
        <v>0</v>
      </c>
      <c r="D4" s="1">
        <f>[59]cannibal!D120</f>
        <v>0</v>
      </c>
      <c r="E4" s="1">
        <f>[59]cannibal!E120</f>
        <v>0.39351322855147336</v>
      </c>
      <c r="F4" s="1">
        <f>[59]cannibal!F120</f>
        <v>0</v>
      </c>
      <c r="G4" s="1">
        <f>[59]cannibal!G120</f>
        <v>13.261890353798393</v>
      </c>
      <c r="H4" s="1">
        <f>[59]cannibal!H120</f>
        <v>0</v>
      </c>
      <c r="I4" s="1">
        <f>[59]cannibal!I120</f>
        <v>2.1784008522929184</v>
      </c>
      <c r="J4" s="1">
        <f>[59]cannibal!J120</f>
        <v>0</v>
      </c>
      <c r="K4" s="1">
        <f>[59]cannibal!K120</f>
        <v>10.664459955763407</v>
      </c>
      <c r="L4" s="1">
        <f>[59]cannibal!L120</f>
        <v>0</v>
      </c>
      <c r="M4" s="1">
        <f>[59]cannibal!M120</f>
        <v>5.3433033150210747</v>
      </c>
      <c r="N4" s="1">
        <f>[59]cannibal!N120</f>
        <v>0</v>
      </c>
      <c r="O4" s="1">
        <f>[59]cannibal!O120</f>
        <v>1.1886842553644681</v>
      </c>
      <c r="P4" s="1">
        <f>[59]cannibal!P120</f>
        <v>0</v>
      </c>
      <c r="Q4" s="1">
        <f>[59]cannibal!Q120</f>
        <v>1.4148650216432535</v>
      </c>
      <c r="R4" s="1">
        <f>[59]cannibal!R120</f>
        <v>0</v>
      </c>
      <c r="S4" s="1">
        <f>[59]cannibal!S120</f>
        <v>2.1015062589304034</v>
      </c>
      <c r="T4" s="1">
        <f>[59]cannibal!T120</f>
        <v>0</v>
      </c>
      <c r="U4" s="1">
        <f>[59]cannibal!U120</f>
        <v>0</v>
      </c>
      <c r="V4" s="1">
        <f>[59]cannibal!V120</f>
        <v>0</v>
      </c>
      <c r="W4" s="1">
        <f>[59]cannibal!W120</f>
        <v>11.190229688486465</v>
      </c>
    </row>
    <row r="5" spans="1:23" x14ac:dyDescent="0.2">
      <c r="A5">
        <f>[45]cannibal!A121</f>
        <v>1</v>
      </c>
      <c r="B5" s="1">
        <f>[59]cannibal!B121</f>
        <v>0</v>
      </c>
      <c r="C5" s="1">
        <f>[59]cannibal!C121</f>
        <v>0</v>
      </c>
      <c r="D5" s="1">
        <f>[59]cannibal!D121</f>
        <v>2.9384547317516314</v>
      </c>
      <c r="E5" s="1">
        <f>[59]cannibal!E121</f>
        <v>0</v>
      </c>
      <c r="F5" s="1">
        <f>[59]cannibal!F121</f>
        <v>4.4609164393163407</v>
      </c>
      <c r="G5" s="1">
        <f>[59]cannibal!G121</f>
        <v>0.58172806861796789</v>
      </c>
      <c r="H5" s="1">
        <f>[59]cannibal!H121</f>
        <v>6.5340600121141508</v>
      </c>
      <c r="I5" s="1">
        <f>[59]cannibal!I121</f>
        <v>1.1110797936233443</v>
      </c>
      <c r="J5" s="1">
        <f>[59]cannibal!J121</f>
        <v>8.8306996683595163</v>
      </c>
      <c r="K5" s="1">
        <f>[59]cannibal!K121</f>
        <v>0.46192384151093974</v>
      </c>
      <c r="L5" s="1">
        <f>[59]cannibal!L121</f>
        <v>3.7652614568997835</v>
      </c>
      <c r="M5" s="1">
        <f>[59]cannibal!M121</f>
        <v>1.2408132001700274</v>
      </c>
      <c r="N5" s="1">
        <f>[59]cannibal!N121</f>
        <v>3.4912848863288621</v>
      </c>
      <c r="O5" s="1">
        <f>[59]cannibal!O121</f>
        <v>8.4639893603402854</v>
      </c>
      <c r="P5" s="1">
        <f>[59]cannibal!P121</f>
        <v>1.8417967206353334</v>
      </c>
      <c r="Q5" s="1">
        <f>[59]cannibal!Q121</f>
        <v>2.1690406987852726E-2</v>
      </c>
      <c r="R5" s="1">
        <f>[59]cannibal!R121</f>
        <v>0.39844217735159509</v>
      </c>
      <c r="S5" s="1">
        <f>[59]cannibal!S121</f>
        <v>0.95827809432275834</v>
      </c>
      <c r="T5" s="1">
        <f>[59]cannibal!T121</f>
        <v>0.42710981731206382</v>
      </c>
      <c r="U5" s="1">
        <f>[59]cannibal!U121</f>
        <v>0</v>
      </c>
      <c r="V5" s="1">
        <f>[59]cannibal!V121</f>
        <v>1.9362366557626376</v>
      </c>
      <c r="W5" s="1">
        <f>[59]cannibal!W121</f>
        <v>0</v>
      </c>
    </row>
    <row r="6" spans="1:23" x14ac:dyDescent="0.2">
      <c r="A6">
        <f>[45]cannibal!A122</f>
        <v>2</v>
      </c>
      <c r="B6" s="1">
        <f>[59]cannibal!B122</f>
        <v>0</v>
      </c>
      <c r="C6" s="1">
        <f>[59]cannibal!C122</f>
        <v>0</v>
      </c>
      <c r="D6" s="1">
        <f>[59]cannibal!D122</f>
        <v>0</v>
      </c>
      <c r="E6" s="1">
        <f>[59]cannibal!E122</f>
        <v>0</v>
      </c>
      <c r="F6" s="1">
        <f>[59]cannibal!F122</f>
        <v>9.4691052295290679E-3</v>
      </c>
      <c r="G6" s="1">
        <f>[59]cannibal!G122</f>
        <v>1.614250550121802E-2</v>
      </c>
      <c r="H6" s="1">
        <f>[59]cannibal!H122</f>
        <v>6.0598900528796851E-2</v>
      </c>
      <c r="I6" s="1">
        <f>[59]cannibal!I122</f>
        <v>0.125542917146793</v>
      </c>
      <c r="J6" s="1">
        <f>[59]cannibal!J122</f>
        <v>0.17103713653893121</v>
      </c>
      <c r="K6" s="1">
        <f>[59]cannibal!K122</f>
        <v>1.2818030545524536E-2</v>
      </c>
      <c r="L6" s="1">
        <f>[59]cannibal!L122</f>
        <v>0.12672115631075995</v>
      </c>
      <c r="M6" s="1">
        <f>[59]cannibal!M122</f>
        <v>3.4431609871110727E-2</v>
      </c>
      <c r="N6" s="1">
        <f>[59]cannibal!N122</f>
        <v>4.3694797619982823E-2</v>
      </c>
      <c r="O6" s="1">
        <f>[59]cannibal!O122</f>
        <v>0.30724781625655401</v>
      </c>
      <c r="P6" s="1">
        <f>[59]cannibal!P122</f>
        <v>0.13878632870975041</v>
      </c>
      <c r="Q6" s="1">
        <f>[59]cannibal!Q122</f>
        <v>0.45093577279505609</v>
      </c>
      <c r="R6" s="1">
        <f>[59]cannibal!R122</f>
        <v>2.1934603677414927E-2</v>
      </c>
      <c r="S6" s="1">
        <f>[59]cannibal!S122</f>
        <v>0.74646896895907977</v>
      </c>
      <c r="T6" s="1">
        <f>[59]cannibal!T122</f>
        <v>2.3512783289521669E-2</v>
      </c>
      <c r="U6" s="1">
        <f>[59]cannibal!U122</f>
        <v>6.8054330093989576E-2</v>
      </c>
      <c r="V6" s="1">
        <f>[59]cannibal!V122</f>
        <v>0.10659158614214591</v>
      </c>
      <c r="W6" s="1">
        <f>[59]cannibal!W122</f>
        <v>8.6111760672239163E-2</v>
      </c>
    </row>
    <row r="7" spans="1:23" x14ac:dyDescent="0.2">
      <c r="A7">
        <f>[45]cannibal!A123</f>
        <v>3</v>
      </c>
      <c r="B7" s="1">
        <f>[59]cannibal!B123</f>
        <v>0</v>
      </c>
      <c r="C7" s="1">
        <f>[59]cannibal!C123</f>
        <v>0</v>
      </c>
      <c r="D7" s="1">
        <f>[59]cannibal!D123</f>
        <v>0</v>
      </c>
      <c r="E7" s="1">
        <f>[59]cannibal!E123</f>
        <v>0</v>
      </c>
      <c r="F7" s="1">
        <f>[59]cannibal!F123</f>
        <v>0</v>
      </c>
      <c r="G7" s="1">
        <f>[59]cannibal!G123</f>
        <v>0</v>
      </c>
      <c r="H7" s="1">
        <f>[59]cannibal!H123</f>
        <v>0</v>
      </c>
      <c r="I7" s="1">
        <f>[59]cannibal!I123</f>
        <v>2.1733433318239545E-3</v>
      </c>
      <c r="J7" s="1">
        <f>[59]cannibal!J123</f>
        <v>0</v>
      </c>
      <c r="K7" s="1">
        <f>[59]cannibal!K123</f>
        <v>0</v>
      </c>
      <c r="L7" s="1">
        <f>[59]cannibal!L123</f>
        <v>8.5531862461529246E-2</v>
      </c>
      <c r="M7" s="1">
        <f>[59]cannibal!M123</f>
        <v>0</v>
      </c>
      <c r="N7" s="1">
        <f>[59]cannibal!N123</f>
        <v>0</v>
      </c>
      <c r="O7" s="1">
        <f>[59]cannibal!O123</f>
        <v>1.6608747815772687E-3</v>
      </c>
      <c r="P7" s="1">
        <f>[59]cannibal!P123</f>
        <v>2.246850316703702E-2</v>
      </c>
      <c r="Q7" s="1">
        <f>[59]cannibal!Q123</f>
        <v>0.44639876792536576</v>
      </c>
      <c r="R7" s="1">
        <f>[59]cannibal!R123</f>
        <v>3.231820244710977E-2</v>
      </c>
      <c r="S7" s="1">
        <f>[59]cannibal!S123</f>
        <v>0.28264864999935596</v>
      </c>
      <c r="T7" s="1">
        <f>[59]cannibal!T123</f>
        <v>3.4643474831879746E-2</v>
      </c>
      <c r="U7" s="1">
        <f>[59]cannibal!U123</f>
        <v>0.1962889355603501</v>
      </c>
      <c r="V7" s="1">
        <f>[59]cannibal!V123</f>
        <v>0.15705086404854518</v>
      </c>
      <c r="W7" s="1">
        <f>[59]cannibal!W123</f>
        <v>0.2483719378067063</v>
      </c>
    </row>
    <row r="8" spans="1:23" x14ac:dyDescent="0.2">
      <c r="A8">
        <f>[45]cannibal!A124</f>
        <v>4</v>
      </c>
      <c r="B8" s="1">
        <f>[59]cannibal!B124</f>
        <v>0</v>
      </c>
      <c r="C8" s="1">
        <f>[59]cannibal!C124</f>
        <v>0</v>
      </c>
      <c r="D8" s="1">
        <f>[59]cannibal!D124</f>
        <v>0</v>
      </c>
      <c r="E8" s="1">
        <f>[59]cannibal!E124</f>
        <v>0</v>
      </c>
      <c r="F8" s="1">
        <f>[59]cannibal!F124</f>
        <v>0</v>
      </c>
      <c r="G8" s="1">
        <f>[59]cannibal!G124</f>
        <v>0</v>
      </c>
      <c r="H8" s="1">
        <f>[59]cannibal!H124</f>
        <v>0</v>
      </c>
      <c r="I8" s="1">
        <f>[59]cannibal!I124</f>
        <v>0</v>
      </c>
      <c r="J8" s="1">
        <f>[59]cannibal!J124</f>
        <v>0</v>
      </c>
      <c r="K8" s="1">
        <f>[59]cannibal!K124</f>
        <v>0</v>
      </c>
      <c r="L8" s="1">
        <f>[59]cannibal!L124</f>
        <v>4.0872285609877337E-3</v>
      </c>
      <c r="M8" s="1">
        <f>[59]cannibal!M124</f>
        <v>0</v>
      </c>
      <c r="N8" s="1">
        <f>[59]cannibal!N124</f>
        <v>0</v>
      </c>
      <c r="O8" s="1">
        <f>[59]cannibal!O124</f>
        <v>0</v>
      </c>
      <c r="P8" s="1">
        <f>[59]cannibal!P124</f>
        <v>0</v>
      </c>
      <c r="Q8" s="1">
        <f>[59]cannibal!Q124</f>
        <v>2.7611354190338076E-2</v>
      </c>
      <c r="R8" s="1">
        <f>[59]cannibal!R124</f>
        <v>4.7516434978811146E-3</v>
      </c>
      <c r="S8" s="1">
        <f>[59]cannibal!S124</f>
        <v>1.182218581026356E-2</v>
      </c>
      <c r="T8" s="1">
        <f>[59]cannibal!T124</f>
        <v>5.0935209716043758E-3</v>
      </c>
      <c r="U8" s="1">
        <f>[59]cannibal!U124</f>
        <v>1.6310541923352875E-2</v>
      </c>
      <c r="V8" s="1">
        <f>[59]cannibal!V124</f>
        <v>2.3090693803721071E-2</v>
      </c>
      <c r="W8" s="1">
        <f>[59]cannibal!W124</f>
        <v>2.0638355863594512E-2</v>
      </c>
    </row>
    <row r="9" spans="1:23" x14ac:dyDescent="0.2">
      <c r="A9">
        <f>[45]cannibal!A125</f>
        <v>5</v>
      </c>
      <c r="B9" s="1">
        <f>[59]cannibal!B125</f>
        <v>0</v>
      </c>
      <c r="C9" s="1">
        <f>[59]cannibal!C125</f>
        <v>0</v>
      </c>
      <c r="D9" s="1">
        <f>[59]cannibal!D125</f>
        <v>0</v>
      </c>
      <c r="E9" s="1">
        <f>[59]cannibal!E125</f>
        <v>0</v>
      </c>
      <c r="F9" s="1">
        <f>[59]cannibal!F125</f>
        <v>0</v>
      </c>
      <c r="G9" s="1">
        <f>[59]cannibal!G125</f>
        <v>0</v>
      </c>
      <c r="H9" s="1">
        <f>[59]cannibal!H125</f>
        <v>0</v>
      </c>
      <c r="I9" s="1">
        <f>[59]cannibal!I125</f>
        <v>0</v>
      </c>
      <c r="J9" s="1">
        <f>[59]cannibal!J125</f>
        <v>0</v>
      </c>
      <c r="K9" s="1">
        <f>[59]cannibal!K125</f>
        <v>0</v>
      </c>
      <c r="L9" s="1">
        <f>[59]cannibal!L125</f>
        <v>0</v>
      </c>
      <c r="M9" s="1">
        <f>[59]cannibal!M125</f>
        <v>0</v>
      </c>
      <c r="N9" s="1">
        <f>[59]cannibal!N125</f>
        <v>0</v>
      </c>
      <c r="O9" s="1">
        <f>[59]cannibal!O125</f>
        <v>0</v>
      </c>
      <c r="P9" s="1">
        <f>[59]cannibal!P125</f>
        <v>0</v>
      </c>
      <c r="Q9" s="1">
        <f>[59]cannibal!Q125</f>
        <v>9.5211566173579573E-4</v>
      </c>
      <c r="R9" s="1">
        <f>[59]cannibal!R125</f>
        <v>3.9124463625193716E-4</v>
      </c>
      <c r="S9" s="1">
        <f>[59]cannibal!S125</f>
        <v>4.0766157966426057E-4</v>
      </c>
      <c r="T9" s="1">
        <f>[59]cannibal!T125</f>
        <v>4.1939441809252237E-4</v>
      </c>
      <c r="U9" s="1">
        <f>[59]cannibal!U125</f>
        <v>5.624324801156164E-4</v>
      </c>
      <c r="V9" s="1">
        <f>[59]cannibal!V125</f>
        <v>1.9012600802375567E-3</v>
      </c>
      <c r="W9" s="1">
        <f>[59]cannibal!W125</f>
        <v>7.1166744357222455E-4</v>
      </c>
    </row>
    <row r="10" spans="1:23" x14ac:dyDescent="0.2">
      <c r="A10">
        <f>[45]cannibal!A126</f>
        <v>6</v>
      </c>
      <c r="B10" s="1">
        <f>[59]cannibal!B126</f>
        <v>0</v>
      </c>
      <c r="C10" s="1">
        <f>[59]cannibal!C126</f>
        <v>0</v>
      </c>
      <c r="D10" s="1">
        <f>[59]cannibal!D126</f>
        <v>0</v>
      </c>
      <c r="E10" s="1">
        <f>[59]cannibal!E126</f>
        <v>0</v>
      </c>
      <c r="F10" s="1">
        <f>[59]cannibal!F126</f>
        <v>0</v>
      </c>
      <c r="G10" s="1">
        <f>[59]cannibal!G126</f>
        <v>0</v>
      </c>
      <c r="H10" s="1">
        <f>[59]cannibal!H126</f>
        <v>0</v>
      </c>
      <c r="I10" s="1">
        <f>[59]cannibal!I126</f>
        <v>0</v>
      </c>
      <c r="J10" s="1">
        <f>[59]cannibal!J126</f>
        <v>0</v>
      </c>
      <c r="K10" s="1">
        <f>[59]cannibal!K126</f>
        <v>0</v>
      </c>
      <c r="L10" s="1">
        <f>[59]cannibal!L126</f>
        <v>0</v>
      </c>
      <c r="M10" s="1">
        <f>[59]cannibal!M126</f>
        <v>0</v>
      </c>
      <c r="N10" s="1">
        <f>[59]cannibal!N126</f>
        <v>0</v>
      </c>
      <c r="O10" s="1">
        <f>[59]cannibal!O126</f>
        <v>0</v>
      </c>
      <c r="P10" s="1">
        <f>[59]cannibal!P126</f>
        <v>0</v>
      </c>
      <c r="Q10" s="1">
        <f>[59]cannibal!Q126</f>
        <v>0</v>
      </c>
      <c r="R10" s="1">
        <f>[59]cannibal!R126</f>
        <v>0</v>
      </c>
      <c r="S10" s="1">
        <f>[59]cannibal!S126</f>
        <v>0</v>
      </c>
      <c r="T10" s="1">
        <f>[59]cannibal!T126</f>
        <v>0</v>
      </c>
      <c r="U10" s="1">
        <f>[59]cannibal!U126</f>
        <v>0</v>
      </c>
      <c r="V10" s="1">
        <f>[59]cannibal!V126</f>
        <v>0</v>
      </c>
      <c r="W10" s="1">
        <f>[59]cannibal!W126</f>
        <v>0</v>
      </c>
    </row>
    <row r="13" spans="1:23" x14ac:dyDescent="0.2">
      <c r="F13" s="6" t="s">
        <v>3</v>
      </c>
      <c r="G13" s="6"/>
    </row>
    <row r="14" spans="1:23" x14ac:dyDescent="0.2">
      <c r="A14">
        <v>2017</v>
      </c>
      <c r="B14" t="s">
        <v>0</v>
      </c>
    </row>
    <row r="15" spans="1:23" x14ac:dyDescent="0.2">
      <c r="A15" t="s">
        <v>1</v>
      </c>
      <c r="B15">
        <v>1</v>
      </c>
      <c r="D15">
        <v>2</v>
      </c>
      <c r="F15">
        <v>3</v>
      </c>
      <c r="H15">
        <v>4</v>
      </c>
      <c r="J15">
        <v>5</v>
      </c>
      <c r="L15">
        <v>6</v>
      </c>
      <c r="N15">
        <v>7</v>
      </c>
      <c r="P15">
        <v>8</v>
      </c>
      <c r="R15">
        <v>9</v>
      </c>
      <c r="T15">
        <v>10</v>
      </c>
      <c r="V15">
        <v>11</v>
      </c>
    </row>
    <row r="16" spans="1:23" x14ac:dyDescent="0.2">
      <c r="A16" t="s">
        <v>2</v>
      </c>
      <c r="B16">
        <v>1</v>
      </c>
      <c r="C16">
        <v>2</v>
      </c>
      <c r="D16">
        <v>1</v>
      </c>
      <c r="E16">
        <v>2</v>
      </c>
      <c r="F16">
        <v>1</v>
      </c>
      <c r="G16">
        <v>2</v>
      </c>
      <c r="H16">
        <v>1</v>
      </c>
      <c r="I16">
        <v>2</v>
      </c>
      <c r="J16">
        <v>1</v>
      </c>
      <c r="K16">
        <v>2</v>
      </c>
      <c r="L16">
        <v>1</v>
      </c>
      <c r="M16">
        <v>2</v>
      </c>
      <c r="N16">
        <v>1</v>
      </c>
      <c r="O16">
        <v>2</v>
      </c>
      <c r="P16">
        <v>1</v>
      </c>
      <c r="Q16">
        <v>2</v>
      </c>
      <c r="R16">
        <v>1</v>
      </c>
      <c r="S16">
        <v>2</v>
      </c>
      <c r="T16">
        <v>1</v>
      </c>
      <c r="U16">
        <v>2</v>
      </c>
      <c r="V16">
        <v>1</v>
      </c>
      <c r="W16">
        <v>2</v>
      </c>
    </row>
    <row r="17" spans="1:23" x14ac:dyDescent="0.2">
      <c r="A17">
        <v>0</v>
      </c>
      <c r="B17">
        <v>0</v>
      </c>
      <c r="C17">
        <v>2.8479857470000001</v>
      </c>
      <c r="D17">
        <v>0</v>
      </c>
      <c r="E17">
        <v>2.6568496320000001</v>
      </c>
      <c r="F17">
        <v>0</v>
      </c>
      <c r="G17">
        <v>5.8885967199999998</v>
      </c>
      <c r="H17">
        <v>0</v>
      </c>
      <c r="I17">
        <v>8.0537709609999997</v>
      </c>
      <c r="J17">
        <v>0</v>
      </c>
      <c r="K17">
        <v>1.8603189840000001</v>
      </c>
      <c r="L17">
        <v>0</v>
      </c>
      <c r="M17">
        <v>8.8910254460000004</v>
      </c>
      <c r="N17">
        <v>0</v>
      </c>
      <c r="O17">
        <v>6.6993253319999999</v>
      </c>
      <c r="P17">
        <v>0</v>
      </c>
      <c r="Q17">
        <v>14.0235936</v>
      </c>
      <c r="R17">
        <v>0</v>
      </c>
      <c r="S17">
        <v>64.786411369999996</v>
      </c>
      <c r="T17">
        <v>0</v>
      </c>
      <c r="U17">
        <v>68.641619460000001</v>
      </c>
      <c r="V17">
        <v>0</v>
      </c>
      <c r="W17">
        <v>75.406892749999997</v>
      </c>
    </row>
    <row r="18" spans="1:23" x14ac:dyDescent="0.2">
      <c r="A18">
        <v>1</v>
      </c>
      <c r="B18">
        <v>0</v>
      </c>
      <c r="C18">
        <v>0</v>
      </c>
      <c r="D18">
        <v>0</v>
      </c>
      <c r="E18">
        <v>0</v>
      </c>
      <c r="F18">
        <v>4.4733546999999999E-2</v>
      </c>
      <c r="G18">
        <v>0.225518199</v>
      </c>
      <c r="H18">
        <v>0</v>
      </c>
      <c r="I18">
        <v>0.83759711100000001</v>
      </c>
      <c r="J18">
        <v>0.227186308</v>
      </c>
      <c r="K18">
        <v>0.60279733300000005</v>
      </c>
      <c r="L18">
        <v>0</v>
      </c>
      <c r="M18">
        <v>1.7132208</v>
      </c>
      <c r="N18">
        <v>0.43102146600000002</v>
      </c>
      <c r="O18">
        <v>1.5966454960000001</v>
      </c>
      <c r="P18">
        <v>3.0261966000000001E-2</v>
      </c>
      <c r="Q18">
        <v>1.171823117</v>
      </c>
      <c r="R18">
        <v>0.71467803600000002</v>
      </c>
      <c r="S18">
        <v>5.8902846059999998</v>
      </c>
      <c r="T18">
        <v>0.75433624899999996</v>
      </c>
      <c r="U18">
        <v>6.2407944180000001</v>
      </c>
      <c r="V18">
        <v>1.263986813</v>
      </c>
      <c r="W18">
        <v>6.8558830500000001</v>
      </c>
    </row>
    <row r="19" spans="1:23" x14ac:dyDescent="0.2">
      <c r="A19">
        <v>2</v>
      </c>
      <c r="B19">
        <v>0</v>
      </c>
      <c r="C19">
        <v>0</v>
      </c>
      <c r="D19">
        <v>0</v>
      </c>
      <c r="E19">
        <v>0</v>
      </c>
      <c r="F19">
        <v>3.9823090999999998E-2</v>
      </c>
      <c r="G19">
        <v>6.2579560000000003E-3</v>
      </c>
      <c r="H19">
        <v>0</v>
      </c>
      <c r="I19">
        <v>2.3242674000000001E-2</v>
      </c>
      <c r="J19">
        <v>6.2900982999999994E-2</v>
      </c>
      <c r="K19">
        <v>0.35243422299999999</v>
      </c>
      <c r="L19">
        <v>0</v>
      </c>
      <c r="M19">
        <v>0.33033294200000002</v>
      </c>
      <c r="N19">
        <v>0.18853356299999999</v>
      </c>
      <c r="O19">
        <v>1.152821906</v>
      </c>
      <c r="P19">
        <v>1.6841965E-2</v>
      </c>
      <c r="Q19">
        <v>0.84683743300000003</v>
      </c>
      <c r="R19">
        <v>1.9315319000000001E-2</v>
      </c>
      <c r="S19">
        <v>2.7406856209999999</v>
      </c>
      <c r="T19">
        <v>2.0387145999999998E-2</v>
      </c>
      <c r="U19">
        <v>2.903774039</v>
      </c>
      <c r="V19">
        <v>8.8670377999999994E-2</v>
      </c>
      <c r="W19">
        <v>3.1899681160000002</v>
      </c>
    </row>
    <row r="20" spans="1:23" x14ac:dyDescent="0.2">
      <c r="A20">
        <v>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7.7034800000000004E-3</v>
      </c>
      <c r="L20">
        <v>0</v>
      </c>
      <c r="M20">
        <v>4.8433120000000003E-2</v>
      </c>
      <c r="N20">
        <v>6.0200561999999999E-2</v>
      </c>
      <c r="O20">
        <v>0.43047317699999998</v>
      </c>
      <c r="P20">
        <v>2.6837363999999999E-2</v>
      </c>
      <c r="Q20">
        <v>1.131372273</v>
      </c>
      <c r="R20">
        <v>2.6217455000000001E-2</v>
      </c>
      <c r="S20">
        <v>1.0853955829999999</v>
      </c>
      <c r="T20">
        <v>2.7672288E-2</v>
      </c>
      <c r="U20">
        <v>1.1499836000000001</v>
      </c>
      <c r="V20">
        <v>0.120355848</v>
      </c>
      <c r="W20">
        <v>1.2633252349999999</v>
      </c>
    </row>
    <row r="21" spans="1:23" x14ac:dyDescent="0.2">
      <c r="A21">
        <v>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8.8510989999999994E-3</v>
      </c>
      <c r="O21">
        <v>1.1594202E-2</v>
      </c>
      <c r="P21">
        <v>3.9458130000000003E-3</v>
      </c>
      <c r="Q21">
        <v>8.3340012000000005E-2</v>
      </c>
      <c r="R21">
        <v>1.6004807999999999E-2</v>
      </c>
      <c r="S21">
        <v>4.2426242000000003E-2</v>
      </c>
      <c r="T21">
        <v>1.6892931E-2</v>
      </c>
      <c r="U21">
        <v>4.4950877E-2</v>
      </c>
      <c r="V21">
        <v>7.3472891999999998E-2</v>
      </c>
      <c r="W21">
        <v>4.9381205999999997E-2</v>
      </c>
    </row>
    <row r="22" spans="1:23" x14ac:dyDescent="0.2">
      <c r="A22">
        <v>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7.2878899999999998E-4</v>
      </c>
      <c r="O22">
        <v>3.9980000000000001E-4</v>
      </c>
      <c r="P22">
        <v>3.24894E-4</v>
      </c>
      <c r="Q22">
        <v>2.8737939999999998E-3</v>
      </c>
      <c r="R22">
        <v>4.4477424000000002E-2</v>
      </c>
      <c r="S22">
        <v>1.4629739999999999E-3</v>
      </c>
      <c r="T22">
        <v>4.6945520999999997E-2</v>
      </c>
      <c r="U22">
        <v>1.55003E-3</v>
      </c>
      <c r="V22">
        <v>0.20418145300000001</v>
      </c>
      <c r="W22">
        <v>1.7028E-3</v>
      </c>
    </row>
    <row r="23" spans="1:23" x14ac:dyDescent="0.2">
      <c r="A23">
        <v>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3.4763639999999998E-2</v>
      </c>
      <c r="S23">
        <v>0</v>
      </c>
      <c r="T23">
        <v>3.6692710000000003E-2</v>
      </c>
      <c r="U23">
        <v>0</v>
      </c>
      <c r="V23">
        <v>0.15958861599999999</v>
      </c>
      <c r="W23">
        <v>0</v>
      </c>
    </row>
    <row r="26" spans="1:23" x14ac:dyDescent="0.2">
      <c r="A26" s="4">
        <v>2017</v>
      </c>
      <c r="B26" s="4" t="s">
        <v>0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2">
      <c r="A27" s="4" t="s">
        <v>1</v>
      </c>
      <c r="B27" s="4">
        <v>1</v>
      </c>
      <c r="C27" s="4"/>
      <c r="D27" s="4">
        <v>2</v>
      </c>
      <c r="E27" s="4"/>
      <c r="F27" s="4">
        <v>3</v>
      </c>
      <c r="G27" s="4"/>
      <c r="H27" s="4">
        <v>4</v>
      </c>
      <c r="I27" s="4"/>
      <c r="J27" s="4">
        <v>5</v>
      </c>
      <c r="K27" s="4"/>
      <c r="L27" s="4">
        <v>6</v>
      </c>
      <c r="M27" s="4"/>
      <c r="N27" s="4">
        <v>7</v>
      </c>
      <c r="O27" s="4"/>
      <c r="P27" s="4">
        <v>8</v>
      </c>
      <c r="Q27" s="4"/>
      <c r="R27" s="4">
        <v>9</v>
      </c>
      <c r="S27" s="4"/>
      <c r="T27" s="4">
        <v>10</v>
      </c>
      <c r="U27" s="4"/>
      <c r="V27" s="4">
        <v>11</v>
      </c>
      <c r="W27" s="4"/>
    </row>
    <row r="28" spans="1:23" x14ac:dyDescent="0.2">
      <c r="A28" s="4" t="s">
        <v>2</v>
      </c>
      <c r="B28" s="4">
        <v>1</v>
      </c>
      <c r="C28" s="4">
        <v>2</v>
      </c>
      <c r="D28" s="4">
        <v>1</v>
      </c>
      <c r="E28" s="4">
        <v>2</v>
      </c>
      <c r="F28" s="4">
        <v>1</v>
      </c>
      <c r="G28" s="4">
        <v>2</v>
      </c>
      <c r="H28" s="4">
        <v>1</v>
      </c>
      <c r="I28" s="4">
        <v>2</v>
      </c>
      <c r="J28" s="4">
        <v>1</v>
      </c>
      <c r="K28" s="4">
        <v>2</v>
      </c>
      <c r="L28" s="4">
        <v>1</v>
      </c>
      <c r="M28" s="4">
        <v>2</v>
      </c>
      <c r="N28" s="4">
        <v>1</v>
      </c>
      <c r="O28" s="4">
        <v>2</v>
      </c>
      <c r="P28" s="4">
        <v>1</v>
      </c>
      <c r="Q28" s="4">
        <v>2</v>
      </c>
      <c r="R28" s="4">
        <v>1</v>
      </c>
      <c r="S28" s="4">
        <v>2</v>
      </c>
      <c r="T28" s="4">
        <v>1</v>
      </c>
      <c r="U28" s="4">
        <v>2</v>
      </c>
      <c r="V28" s="4">
        <v>1</v>
      </c>
      <c r="W28" s="4">
        <v>2</v>
      </c>
    </row>
    <row r="29" spans="1:23" x14ac:dyDescent="0.2">
      <c r="A29" s="4">
        <v>0</v>
      </c>
      <c r="B29" s="5">
        <f>B4-B17</f>
        <v>0</v>
      </c>
      <c r="C29" s="5">
        <f t="shared" ref="C29:W29" si="0">C4-C17</f>
        <v>-2.8479857470000001</v>
      </c>
      <c r="D29" s="5">
        <f t="shared" si="0"/>
        <v>0</v>
      </c>
      <c r="E29" s="5">
        <f t="shared" si="0"/>
        <v>-2.2633364034485268</v>
      </c>
      <c r="F29" s="5">
        <f t="shared" si="0"/>
        <v>0</v>
      </c>
      <c r="G29" s="5">
        <f t="shared" si="0"/>
        <v>7.3732936337983928</v>
      </c>
      <c r="H29" s="5">
        <f t="shared" si="0"/>
        <v>0</v>
      </c>
      <c r="I29" s="5">
        <f t="shared" si="0"/>
        <v>-5.8753701087070809</v>
      </c>
      <c r="J29" s="5">
        <f t="shared" si="0"/>
        <v>0</v>
      </c>
      <c r="K29" s="5">
        <f t="shared" si="0"/>
        <v>8.804140971763406</v>
      </c>
      <c r="L29" s="5">
        <f t="shared" si="0"/>
        <v>0</v>
      </c>
      <c r="M29" s="5">
        <f t="shared" si="0"/>
        <v>-3.5477221309789257</v>
      </c>
      <c r="N29" s="5">
        <f t="shared" si="0"/>
        <v>0</v>
      </c>
      <c r="O29" s="5">
        <f t="shared" si="0"/>
        <v>-5.5106410766355314</v>
      </c>
      <c r="P29" s="5">
        <f t="shared" si="0"/>
        <v>0</v>
      </c>
      <c r="Q29" s="5">
        <f t="shared" si="0"/>
        <v>-12.608728578356747</v>
      </c>
      <c r="R29" s="5">
        <f t="shared" si="0"/>
        <v>0</v>
      </c>
      <c r="S29" s="5">
        <f t="shared" si="0"/>
        <v>-62.68490511106959</v>
      </c>
      <c r="T29" s="5">
        <f t="shared" si="0"/>
        <v>0</v>
      </c>
      <c r="U29" s="5">
        <f t="shared" si="0"/>
        <v>-68.641619460000001</v>
      </c>
      <c r="V29" s="5">
        <f t="shared" si="0"/>
        <v>0</v>
      </c>
      <c r="W29" s="5">
        <f t="shared" si="0"/>
        <v>-64.216663061513529</v>
      </c>
    </row>
    <row r="30" spans="1:23" x14ac:dyDescent="0.2">
      <c r="A30" s="4">
        <v>1</v>
      </c>
      <c r="B30" s="5">
        <f t="shared" ref="B30:W35" si="1">B5-B18</f>
        <v>0</v>
      </c>
      <c r="C30" s="5">
        <f t="shared" si="1"/>
        <v>0</v>
      </c>
      <c r="D30" s="5">
        <f t="shared" si="1"/>
        <v>2.9384547317516314</v>
      </c>
      <c r="E30" s="5">
        <f t="shared" si="1"/>
        <v>0</v>
      </c>
      <c r="F30" s="5">
        <f t="shared" si="1"/>
        <v>4.4161828923163409</v>
      </c>
      <c r="G30" s="5">
        <f t="shared" si="1"/>
        <v>0.35620986961796786</v>
      </c>
      <c r="H30" s="5">
        <f t="shared" si="1"/>
        <v>6.5340600121141508</v>
      </c>
      <c r="I30" s="5">
        <f t="shared" si="1"/>
        <v>0.2734826826233443</v>
      </c>
      <c r="J30" s="5">
        <f t="shared" si="1"/>
        <v>8.603513360359516</v>
      </c>
      <c r="K30" s="5">
        <f t="shared" si="1"/>
        <v>-0.14087349148906031</v>
      </c>
      <c r="L30" s="5">
        <f t="shared" si="1"/>
        <v>3.7652614568997835</v>
      </c>
      <c r="M30" s="5">
        <f t="shared" si="1"/>
        <v>-0.4724075998299726</v>
      </c>
      <c r="N30" s="5">
        <f t="shared" si="1"/>
        <v>3.0602634203288623</v>
      </c>
      <c r="O30" s="5">
        <f t="shared" si="1"/>
        <v>6.8673438643402855</v>
      </c>
      <c r="P30" s="5">
        <f t="shared" si="1"/>
        <v>1.8115347546353333</v>
      </c>
      <c r="Q30" s="5">
        <f t="shared" si="1"/>
        <v>-1.1501327100121472</v>
      </c>
      <c r="R30" s="5">
        <f t="shared" si="1"/>
        <v>-0.31623585864840492</v>
      </c>
      <c r="S30" s="5">
        <f t="shared" si="1"/>
        <v>-4.9320065116772414</v>
      </c>
      <c r="T30" s="5">
        <f t="shared" si="1"/>
        <v>-0.32722643168793614</v>
      </c>
      <c r="U30" s="5">
        <f t="shared" si="1"/>
        <v>-6.2407944180000001</v>
      </c>
      <c r="V30" s="5">
        <f t="shared" si="1"/>
        <v>0.67224984276263755</v>
      </c>
      <c r="W30" s="5">
        <f t="shared" si="1"/>
        <v>-6.8558830500000001</v>
      </c>
    </row>
    <row r="31" spans="1:23" x14ac:dyDescent="0.2">
      <c r="A31" s="4">
        <v>2</v>
      </c>
      <c r="B31" s="5">
        <f t="shared" si="1"/>
        <v>0</v>
      </c>
      <c r="C31" s="5">
        <f t="shared" si="1"/>
        <v>0</v>
      </c>
      <c r="D31" s="5">
        <f t="shared" si="1"/>
        <v>0</v>
      </c>
      <c r="E31" s="5">
        <f t="shared" si="1"/>
        <v>0</v>
      </c>
      <c r="F31" s="5">
        <f t="shared" si="1"/>
        <v>-3.035398577047093E-2</v>
      </c>
      <c r="G31" s="5">
        <f t="shared" si="1"/>
        <v>9.8845495012180196E-3</v>
      </c>
      <c r="H31" s="5">
        <f t="shared" si="1"/>
        <v>6.0598900528796851E-2</v>
      </c>
      <c r="I31" s="5">
        <f t="shared" si="1"/>
        <v>0.10230024314679299</v>
      </c>
      <c r="J31" s="5">
        <f t="shared" si="1"/>
        <v>0.10813615353893122</v>
      </c>
      <c r="K31" s="5">
        <f t="shared" si="1"/>
        <v>-0.33961619245447544</v>
      </c>
      <c r="L31" s="5">
        <f t="shared" si="1"/>
        <v>0.12672115631075995</v>
      </c>
      <c r="M31" s="5">
        <f t="shared" si="1"/>
        <v>-0.29590133212888931</v>
      </c>
      <c r="N31" s="5">
        <f t="shared" si="1"/>
        <v>-0.14483876538001716</v>
      </c>
      <c r="O31" s="5">
        <f t="shared" si="1"/>
        <v>-0.84557408974344606</v>
      </c>
      <c r="P31" s="5">
        <f t="shared" si="1"/>
        <v>0.12194436370975041</v>
      </c>
      <c r="Q31" s="5">
        <f t="shared" si="1"/>
        <v>-0.39590166020494394</v>
      </c>
      <c r="R31" s="5">
        <f t="shared" si="1"/>
        <v>2.6192846774149257E-3</v>
      </c>
      <c r="S31" s="5">
        <f t="shared" si="1"/>
        <v>-1.9942166520409201</v>
      </c>
      <c r="T31" s="5">
        <f t="shared" si="1"/>
        <v>3.1256372895216711E-3</v>
      </c>
      <c r="U31" s="5">
        <f t="shared" si="1"/>
        <v>-2.8357197089060104</v>
      </c>
      <c r="V31" s="5">
        <f t="shared" si="1"/>
        <v>1.7921208142145914E-2</v>
      </c>
      <c r="W31" s="5">
        <f t="shared" si="1"/>
        <v>-3.1038563553277609</v>
      </c>
    </row>
    <row r="32" spans="1:23" x14ac:dyDescent="0.2">
      <c r="A32" s="4">
        <v>3</v>
      </c>
      <c r="B32" s="5">
        <f t="shared" si="1"/>
        <v>0</v>
      </c>
      <c r="C32" s="5">
        <f t="shared" si="1"/>
        <v>0</v>
      </c>
      <c r="D32" s="5">
        <f t="shared" si="1"/>
        <v>0</v>
      </c>
      <c r="E32" s="5">
        <f t="shared" si="1"/>
        <v>0</v>
      </c>
      <c r="F32" s="5">
        <f t="shared" si="1"/>
        <v>0</v>
      </c>
      <c r="G32" s="5">
        <f t="shared" si="1"/>
        <v>0</v>
      </c>
      <c r="H32" s="5">
        <f t="shared" si="1"/>
        <v>0</v>
      </c>
      <c r="I32" s="5">
        <f t="shared" si="1"/>
        <v>2.1733433318239545E-3</v>
      </c>
      <c r="J32" s="5">
        <f t="shared" si="1"/>
        <v>0</v>
      </c>
      <c r="K32" s="5">
        <f t="shared" si="1"/>
        <v>-7.7034800000000004E-3</v>
      </c>
      <c r="L32" s="5">
        <f t="shared" si="1"/>
        <v>8.5531862461529246E-2</v>
      </c>
      <c r="M32" s="5">
        <f t="shared" si="1"/>
        <v>-4.8433120000000003E-2</v>
      </c>
      <c r="N32" s="5">
        <f t="shared" si="1"/>
        <v>-6.0200561999999999E-2</v>
      </c>
      <c r="O32" s="5">
        <f t="shared" si="1"/>
        <v>-0.4288123022184227</v>
      </c>
      <c r="P32" s="5">
        <f t="shared" si="1"/>
        <v>-4.3688608329629786E-3</v>
      </c>
      <c r="Q32" s="5">
        <f t="shared" si="1"/>
        <v>-0.68497350507463417</v>
      </c>
      <c r="R32" s="5">
        <f t="shared" si="1"/>
        <v>6.1007474471097695E-3</v>
      </c>
      <c r="S32" s="5">
        <f t="shared" si="1"/>
        <v>-0.80274693300064404</v>
      </c>
      <c r="T32" s="5">
        <f t="shared" si="1"/>
        <v>6.9711868318797464E-3</v>
      </c>
      <c r="U32" s="5">
        <f t="shared" si="1"/>
        <v>-0.95369466443965001</v>
      </c>
      <c r="V32" s="5">
        <f t="shared" si="1"/>
        <v>3.6695016048545179E-2</v>
      </c>
      <c r="W32" s="5">
        <f t="shared" si="1"/>
        <v>-1.0149532971932937</v>
      </c>
    </row>
    <row r="33" spans="1:23" x14ac:dyDescent="0.2">
      <c r="A33" s="4">
        <v>4</v>
      </c>
      <c r="B33" s="5">
        <f t="shared" si="1"/>
        <v>0</v>
      </c>
      <c r="C33" s="5">
        <f t="shared" si="1"/>
        <v>0</v>
      </c>
      <c r="D33" s="5">
        <f t="shared" si="1"/>
        <v>0</v>
      </c>
      <c r="E33" s="5">
        <f t="shared" si="1"/>
        <v>0</v>
      </c>
      <c r="F33" s="5">
        <f t="shared" si="1"/>
        <v>0</v>
      </c>
      <c r="G33" s="5">
        <f t="shared" si="1"/>
        <v>0</v>
      </c>
      <c r="H33" s="5">
        <f t="shared" si="1"/>
        <v>0</v>
      </c>
      <c r="I33" s="5">
        <f t="shared" si="1"/>
        <v>0</v>
      </c>
      <c r="J33" s="5">
        <f t="shared" si="1"/>
        <v>0</v>
      </c>
      <c r="K33" s="5">
        <f t="shared" si="1"/>
        <v>0</v>
      </c>
      <c r="L33" s="5">
        <f t="shared" si="1"/>
        <v>4.0872285609877337E-3</v>
      </c>
      <c r="M33" s="5">
        <f t="shared" si="1"/>
        <v>0</v>
      </c>
      <c r="N33" s="5">
        <f t="shared" si="1"/>
        <v>-8.8510989999999994E-3</v>
      </c>
      <c r="O33" s="5">
        <f t="shared" si="1"/>
        <v>-1.1594202E-2</v>
      </c>
      <c r="P33" s="5">
        <f t="shared" si="1"/>
        <v>-3.9458130000000003E-3</v>
      </c>
      <c r="Q33" s="5">
        <f t="shared" si="1"/>
        <v>-5.5728657809661929E-2</v>
      </c>
      <c r="R33" s="5">
        <f t="shared" si="1"/>
        <v>-1.1253164502118884E-2</v>
      </c>
      <c r="S33" s="5">
        <f t="shared" si="1"/>
        <v>-3.0604056189736443E-2</v>
      </c>
      <c r="T33" s="5">
        <f t="shared" si="1"/>
        <v>-1.1799410028395624E-2</v>
      </c>
      <c r="U33" s="5">
        <f t="shared" si="1"/>
        <v>-2.8640335076647126E-2</v>
      </c>
      <c r="V33" s="5">
        <f t="shared" si="1"/>
        <v>-5.0382198196278927E-2</v>
      </c>
      <c r="W33" s="5">
        <f t="shared" si="1"/>
        <v>-2.8742850136405484E-2</v>
      </c>
    </row>
    <row r="34" spans="1:23" x14ac:dyDescent="0.2">
      <c r="A34" s="4">
        <v>5</v>
      </c>
      <c r="B34" s="5">
        <f t="shared" si="1"/>
        <v>0</v>
      </c>
      <c r="C34" s="5">
        <f t="shared" si="1"/>
        <v>0</v>
      </c>
      <c r="D34" s="5">
        <f t="shared" si="1"/>
        <v>0</v>
      </c>
      <c r="E34" s="5">
        <f t="shared" si="1"/>
        <v>0</v>
      </c>
      <c r="F34" s="5">
        <f t="shared" si="1"/>
        <v>0</v>
      </c>
      <c r="G34" s="5">
        <f t="shared" si="1"/>
        <v>0</v>
      </c>
      <c r="H34" s="5">
        <f t="shared" si="1"/>
        <v>0</v>
      </c>
      <c r="I34" s="5">
        <f t="shared" si="1"/>
        <v>0</v>
      </c>
      <c r="J34" s="5">
        <f t="shared" si="1"/>
        <v>0</v>
      </c>
      <c r="K34" s="5">
        <f t="shared" si="1"/>
        <v>0</v>
      </c>
      <c r="L34" s="5">
        <f t="shared" si="1"/>
        <v>0</v>
      </c>
      <c r="M34" s="5">
        <f t="shared" si="1"/>
        <v>0</v>
      </c>
      <c r="N34" s="5">
        <f t="shared" si="1"/>
        <v>-7.2878899999999998E-4</v>
      </c>
      <c r="O34" s="5">
        <f t="shared" si="1"/>
        <v>-3.9980000000000001E-4</v>
      </c>
      <c r="P34" s="5">
        <f t="shared" si="1"/>
        <v>-3.24894E-4</v>
      </c>
      <c r="Q34" s="5">
        <f t="shared" si="1"/>
        <v>-1.921678338264204E-3</v>
      </c>
      <c r="R34" s="5">
        <f t="shared" si="1"/>
        <v>-4.4086179363748063E-2</v>
      </c>
      <c r="S34" s="5">
        <f t="shared" si="1"/>
        <v>-1.0553124203357394E-3</v>
      </c>
      <c r="T34" s="5">
        <f t="shared" si="1"/>
        <v>-4.6526126581907475E-2</v>
      </c>
      <c r="U34" s="5">
        <f t="shared" si="1"/>
        <v>-9.8759751988438359E-4</v>
      </c>
      <c r="V34" s="5">
        <f t="shared" si="1"/>
        <v>-0.20228019291976246</v>
      </c>
      <c r="W34" s="5">
        <f t="shared" si="1"/>
        <v>-9.9113255642777542E-4</v>
      </c>
    </row>
    <row r="35" spans="1:23" x14ac:dyDescent="0.2">
      <c r="A35" s="4">
        <v>6</v>
      </c>
      <c r="B35" s="5">
        <f t="shared" si="1"/>
        <v>0</v>
      </c>
      <c r="C35" s="5">
        <f t="shared" si="1"/>
        <v>0</v>
      </c>
      <c r="D35" s="5">
        <f t="shared" si="1"/>
        <v>0</v>
      </c>
      <c r="E35" s="5">
        <f t="shared" si="1"/>
        <v>0</v>
      </c>
      <c r="F35" s="5">
        <f t="shared" si="1"/>
        <v>0</v>
      </c>
      <c r="G35" s="5">
        <f t="shared" si="1"/>
        <v>0</v>
      </c>
      <c r="H35" s="5">
        <f t="shared" si="1"/>
        <v>0</v>
      </c>
      <c r="I35" s="5">
        <f t="shared" si="1"/>
        <v>0</v>
      </c>
      <c r="J35" s="5">
        <f t="shared" si="1"/>
        <v>0</v>
      </c>
      <c r="K35" s="5">
        <f t="shared" si="1"/>
        <v>0</v>
      </c>
      <c r="L35" s="5">
        <f t="shared" si="1"/>
        <v>0</v>
      </c>
      <c r="M35" s="5">
        <f t="shared" si="1"/>
        <v>0</v>
      </c>
      <c r="N35" s="5">
        <f t="shared" si="1"/>
        <v>0</v>
      </c>
      <c r="O35" s="5">
        <f t="shared" si="1"/>
        <v>0</v>
      </c>
      <c r="P35" s="5">
        <f t="shared" si="1"/>
        <v>0</v>
      </c>
      <c r="Q35" s="5">
        <f t="shared" si="1"/>
        <v>0</v>
      </c>
      <c r="R35" s="5">
        <f t="shared" si="1"/>
        <v>-3.4763639999999998E-2</v>
      </c>
      <c r="S35" s="5">
        <f t="shared" si="1"/>
        <v>0</v>
      </c>
      <c r="T35" s="5">
        <f t="shared" si="1"/>
        <v>-3.6692710000000003E-2</v>
      </c>
      <c r="U35" s="5">
        <f t="shared" si="1"/>
        <v>0</v>
      </c>
      <c r="V35" s="5">
        <f t="shared" si="1"/>
        <v>-0.15958861599999999</v>
      </c>
      <c r="W35" s="5">
        <f t="shared" si="1"/>
        <v>0</v>
      </c>
    </row>
  </sheetData>
  <conditionalFormatting sqref="B29:W3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8740157499999996" right="0.78740157499999996" top="0.984251969" bottom="0.984251969" header="0.5" footer="0.5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0" sqref="H20"/>
    </sheetView>
  </sheetViews>
  <sheetFormatPr defaultColWidth="11.42578125" defaultRowHeight="12.75" x14ac:dyDescent="0.2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1987</v>
      </c>
      <c r="B1" s="1" t="s">
        <v>0</v>
      </c>
    </row>
    <row r="2" spans="1:23" x14ac:dyDescent="0.2">
      <c r="A2" t="s">
        <v>1</v>
      </c>
      <c r="B2">
        <f>[7]cannibal!B110</f>
        <v>1</v>
      </c>
      <c r="D2">
        <f>[7]cannibal!D110</f>
        <v>2</v>
      </c>
      <c r="F2">
        <f>[7]cannibal!F110</f>
        <v>3</v>
      </c>
      <c r="H2">
        <f>[7]cannibal!H110</f>
        <v>4</v>
      </c>
      <c r="J2">
        <f>[7]cannibal!J110</f>
        <v>5</v>
      </c>
      <c r="L2">
        <f>[7]cannibal!L110</f>
        <v>6</v>
      </c>
      <c r="N2">
        <f>[7]cannibal!N110</f>
        <v>7</v>
      </c>
      <c r="P2">
        <f>[7]cannibal!P110</f>
        <v>8</v>
      </c>
      <c r="R2">
        <f>[7]cannibal!R110</f>
        <v>9</v>
      </c>
      <c r="T2">
        <f>[7]cannibal!T110</f>
        <v>10</v>
      </c>
      <c r="V2">
        <f>[7]cannibal!V110</f>
        <v>11</v>
      </c>
    </row>
    <row r="3" spans="1:23" x14ac:dyDescent="0.2">
      <c r="A3" t="str">
        <f>[7]cannibal!A111</f>
        <v>Prey age/halfyear</v>
      </c>
      <c r="B3">
        <f>[7]cannibal!B111</f>
        <v>1</v>
      </c>
      <c r="C3">
        <f>[7]cannibal!C111</f>
        <v>2</v>
      </c>
      <c r="D3">
        <f>[7]cannibal!D111</f>
        <v>1</v>
      </c>
      <c r="E3">
        <f>[7]cannibal!E111</f>
        <v>2</v>
      </c>
      <c r="F3">
        <f>[7]cannibal!F111</f>
        <v>1</v>
      </c>
      <c r="G3">
        <f>[7]cannibal!G111</f>
        <v>2</v>
      </c>
      <c r="H3">
        <f>[7]cannibal!H111</f>
        <v>1</v>
      </c>
      <c r="I3">
        <f>[7]cannibal!I111</f>
        <v>2</v>
      </c>
      <c r="J3">
        <f>[7]cannibal!J111</f>
        <v>1</v>
      </c>
      <c r="K3">
        <f>[7]cannibal!K111</f>
        <v>2</v>
      </c>
      <c r="L3">
        <f>[7]cannibal!L111</f>
        <v>1</v>
      </c>
      <c r="M3">
        <f>[7]cannibal!M111</f>
        <v>2</v>
      </c>
      <c r="N3">
        <f>[7]cannibal!N111</f>
        <v>1</v>
      </c>
      <c r="O3">
        <f>[7]cannibal!O111</f>
        <v>2</v>
      </c>
      <c r="P3">
        <f>[7]cannibal!P111</f>
        <v>1</v>
      </c>
      <c r="Q3">
        <f>[7]cannibal!Q111</f>
        <v>2</v>
      </c>
      <c r="R3">
        <f>[7]cannibal!R111</f>
        <v>1</v>
      </c>
      <c r="S3">
        <f>[7]cannibal!S111</f>
        <v>2</v>
      </c>
      <c r="T3">
        <f>[7]cannibal!T111</f>
        <v>1</v>
      </c>
      <c r="U3">
        <f>[7]cannibal!U111</f>
        <v>2</v>
      </c>
      <c r="V3">
        <f>[7]cannibal!V111</f>
        <v>1</v>
      </c>
      <c r="W3">
        <f>[7]cannibal!W111</f>
        <v>2</v>
      </c>
    </row>
    <row r="4" spans="1:23" x14ac:dyDescent="0.2">
      <c r="A4">
        <f>[7]cannibal!A120</f>
        <v>0</v>
      </c>
      <c r="B4" s="1">
        <f>[8]cannibal!B120</f>
        <v>0</v>
      </c>
      <c r="C4" s="1">
        <f>[8]cannibal!C120</f>
        <v>0</v>
      </c>
      <c r="D4" s="1">
        <f>[8]cannibal!D120</f>
        <v>0</v>
      </c>
      <c r="E4" s="1">
        <f>[8]cannibal!E120</f>
        <v>0</v>
      </c>
      <c r="F4" s="1">
        <f>[8]cannibal!F120</f>
        <v>0</v>
      </c>
      <c r="G4" s="1">
        <f>[8]cannibal!G120</f>
        <v>0</v>
      </c>
      <c r="H4" s="1">
        <f>[8]cannibal!H120</f>
        <v>0</v>
      </c>
      <c r="I4" s="1">
        <f>[8]cannibal!I120</f>
        <v>0</v>
      </c>
      <c r="J4" s="1">
        <f>[8]cannibal!J120</f>
        <v>0</v>
      </c>
      <c r="K4" s="1">
        <f>[8]cannibal!K120</f>
        <v>4.2675477682667902</v>
      </c>
      <c r="L4" s="1">
        <f>[8]cannibal!L120</f>
        <v>0</v>
      </c>
      <c r="M4" s="1">
        <f>[8]cannibal!M120</f>
        <v>0</v>
      </c>
      <c r="N4" s="1">
        <f>[8]cannibal!N120</f>
        <v>0</v>
      </c>
      <c r="O4" s="1">
        <f>[8]cannibal!O120</f>
        <v>0</v>
      </c>
      <c r="P4" s="1">
        <f>[8]cannibal!P120</f>
        <v>0</v>
      </c>
      <c r="Q4" s="1">
        <f>[8]cannibal!Q120</f>
        <v>0</v>
      </c>
      <c r="R4" s="1">
        <f>[8]cannibal!R120</f>
        <v>0</v>
      </c>
      <c r="S4" s="1">
        <f>[8]cannibal!S120</f>
        <v>0</v>
      </c>
      <c r="T4" s="1">
        <f>[8]cannibal!T120</f>
        <v>0</v>
      </c>
      <c r="U4" s="1">
        <f>[8]cannibal!U120</f>
        <v>0</v>
      </c>
      <c r="V4" s="1">
        <f>[8]cannibal!V120</f>
        <v>0</v>
      </c>
      <c r="W4" s="1">
        <f>[8]cannibal!W120</f>
        <v>0</v>
      </c>
    </row>
    <row r="5" spans="1:23" x14ac:dyDescent="0.2">
      <c r="A5">
        <f>[7]cannibal!A121</f>
        <v>1</v>
      </c>
      <c r="B5" s="1">
        <f>[8]cannibal!B121</f>
        <v>0</v>
      </c>
      <c r="C5" s="1">
        <f>[8]cannibal!C121</f>
        <v>0</v>
      </c>
      <c r="D5" s="1">
        <f>[8]cannibal!D121</f>
        <v>0</v>
      </c>
      <c r="E5" s="1">
        <f>[8]cannibal!E121</f>
        <v>0</v>
      </c>
      <c r="F5" s="1">
        <f>[8]cannibal!F121</f>
        <v>0.26188706313055243</v>
      </c>
      <c r="G5" s="1">
        <f>[8]cannibal!G121</f>
        <v>0</v>
      </c>
      <c r="H5" s="1">
        <f>[8]cannibal!H121</f>
        <v>1.7906512397484576E-2</v>
      </c>
      <c r="I5" s="1">
        <f>[8]cannibal!I121</f>
        <v>0</v>
      </c>
      <c r="J5" s="1">
        <f>[8]cannibal!J121</f>
        <v>5.1610538874433232E-2</v>
      </c>
      <c r="K5" s="1">
        <f>[8]cannibal!K121</f>
        <v>4.8236956514970127E-2</v>
      </c>
      <c r="L5" s="1">
        <f>[8]cannibal!L121</f>
        <v>0.28481235251013054</v>
      </c>
      <c r="M5" s="1">
        <f>[8]cannibal!M121</f>
        <v>0</v>
      </c>
      <c r="N5" s="1">
        <f>[8]cannibal!N121</f>
        <v>0</v>
      </c>
      <c r="O5" s="1">
        <f>[8]cannibal!O121</f>
        <v>4.5759928049175977</v>
      </c>
      <c r="P5" s="1">
        <f>[8]cannibal!P121</f>
        <v>0</v>
      </c>
      <c r="Q5" s="1">
        <f>[8]cannibal!Q121</f>
        <v>5.2836904597921537</v>
      </c>
      <c r="R5" s="1">
        <f>[8]cannibal!R121</f>
        <v>0</v>
      </c>
      <c r="S5" s="1">
        <f>[8]cannibal!S121</f>
        <v>5.8693419601134673</v>
      </c>
      <c r="T5" s="1">
        <f>[8]cannibal!T121</f>
        <v>0</v>
      </c>
      <c r="U5" s="1">
        <f>[8]cannibal!U121</f>
        <v>6.0656494604234785</v>
      </c>
      <c r="V5" s="1">
        <f>[8]cannibal!V121</f>
        <v>0</v>
      </c>
      <c r="W5" s="1">
        <f>[8]cannibal!W121</f>
        <v>5.9593882880746669</v>
      </c>
    </row>
    <row r="6" spans="1:23" x14ac:dyDescent="0.2">
      <c r="A6">
        <f>[7]cannibal!A122</f>
        <v>2</v>
      </c>
      <c r="B6" s="1">
        <f>[8]cannibal!B122</f>
        <v>0</v>
      </c>
      <c r="C6" s="1">
        <f>[8]cannibal!C122</f>
        <v>0</v>
      </c>
      <c r="D6" s="1">
        <f>[8]cannibal!D122</f>
        <v>0</v>
      </c>
      <c r="E6" s="1">
        <f>[8]cannibal!E122</f>
        <v>0</v>
      </c>
      <c r="F6" s="1">
        <f>[8]cannibal!F122</f>
        <v>0</v>
      </c>
      <c r="G6" s="1">
        <f>[8]cannibal!G122</f>
        <v>0</v>
      </c>
      <c r="H6" s="1">
        <f>[8]cannibal!H122</f>
        <v>0.22213792790719913</v>
      </c>
      <c r="I6" s="1">
        <f>[8]cannibal!I122</f>
        <v>0</v>
      </c>
      <c r="J6" s="1">
        <f>[8]cannibal!J122</f>
        <v>2.4832033141344224E-2</v>
      </c>
      <c r="K6" s="1">
        <f>[8]cannibal!K122</f>
        <v>3.883336210410953E-2</v>
      </c>
      <c r="L6" s="1">
        <f>[8]cannibal!L122</f>
        <v>1.0092345185923461</v>
      </c>
      <c r="M6" s="1">
        <f>[8]cannibal!M122</f>
        <v>4.6208744181052384E-2</v>
      </c>
      <c r="N6" s="1">
        <f>[8]cannibal!N122</f>
        <v>0.56729102105290841</v>
      </c>
      <c r="O6" s="1">
        <f>[8]cannibal!O122</f>
        <v>2.3689370780695875</v>
      </c>
      <c r="P6" s="1">
        <f>[8]cannibal!P122</f>
        <v>0.64503318400041454</v>
      </c>
      <c r="Q6" s="1">
        <f>[8]cannibal!Q122</f>
        <v>2.735303741254369</v>
      </c>
      <c r="R6" s="1">
        <f>[8]cannibal!R122</f>
        <v>0.69845934470832494</v>
      </c>
      <c r="S6" s="1">
        <f>[8]cannibal!S122</f>
        <v>3.0384885610485139</v>
      </c>
      <c r="T6" s="1">
        <f>[8]cannibal!T122</f>
        <v>0.7470058032129383</v>
      </c>
      <c r="U6" s="1">
        <f>[8]cannibal!U122</f>
        <v>3.1401146203569517</v>
      </c>
      <c r="V6" s="1">
        <f>[8]cannibal!V122</f>
        <v>0.75759200128140713</v>
      </c>
      <c r="W6" s="1">
        <f>[8]cannibal!W122</f>
        <v>3.0851044746098419</v>
      </c>
    </row>
    <row r="7" spans="1:23" x14ac:dyDescent="0.2">
      <c r="A7">
        <f>[7]cannibal!A123</f>
        <v>3</v>
      </c>
      <c r="B7" s="1">
        <f>[8]cannibal!B123</f>
        <v>0</v>
      </c>
      <c r="C7" s="1">
        <f>[8]cannibal!C123</f>
        <v>0</v>
      </c>
      <c r="D7" s="1">
        <f>[8]cannibal!D123</f>
        <v>0</v>
      </c>
      <c r="E7" s="1">
        <f>[8]cannibal!E123</f>
        <v>0</v>
      </c>
      <c r="F7" s="1">
        <f>[8]cannibal!F123</f>
        <v>0</v>
      </c>
      <c r="G7" s="1">
        <f>[8]cannibal!G123</f>
        <v>0</v>
      </c>
      <c r="H7" s="1">
        <f>[8]cannibal!H123</f>
        <v>0</v>
      </c>
      <c r="I7" s="1">
        <f>[8]cannibal!I123</f>
        <v>0</v>
      </c>
      <c r="J7" s="1">
        <f>[8]cannibal!J123</f>
        <v>5.2560769012554578E-4</v>
      </c>
      <c r="K7" s="1">
        <f>[8]cannibal!K123</f>
        <v>0</v>
      </c>
      <c r="L7" s="1">
        <f>[8]cannibal!L123</f>
        <v>0.17273506555170609</v>
      </c>
      <c r="M7" s="1">
        <f>[8]cannibal!M123</f>
        <v>1.8328608027121336E-2</v>
      </c>
      <c r="N7" s="1">
        <f>[8]cannibal!N123</f>
        <v>1.2007575920480617E-2</v>
      </c>
      <c r="O7" s="1">
        <f>[8]cannibal!O123</f>
        <v>0</v>
      </c>
      <c r="P7" s="1">
        <f>[8]cannibal!P123</f>
        <v>1.3653106854641998E-2</v>
      </c>
      <c r="Q7" s="1">
        <f>[8]cannibal!Q123</f>
        <v>0</v>
      </c>
      <c r="R7" s="1">
        <f>[8]cannibal!R123</f>
        <v>1.4783952676332165E-2</v>
      </c>
      <c r="S7" s="1">
        <f>[8]cannibal!S123</f>
        <v>0</v>
      </c>
      <c r="T7" s="1">
        <f>[8]cannibal!T123</f>
        <v>1.5811512190816782E-2</v>
      </c>
      <c r="U7" s="1">
        <f>[8]cannibal!U123</f>
        <v>0</v>
      </c>
      <c r="V7" s="1">
        <f>[8]cannibal!V123</f>
        <v>1.6035585148609158E-2</v>
      </c>
      <c r="W7" s="1">
        <f>[8]cannibal!W123</f>
        <v>0</v>
      </c>
    </row>
    <row r="8" spans="1:23" x14ac:dyDescent="0.2">
      <c r="A8">
        <f>[7]cannibal!A124</f>
        <v>4</v>
      </c>
      <c r="B8" s="1">
        <f>[8]cannibal!B124</f>
        <v>0</v>
      </c>
      <c r="C8" s="1">
        <f>[8]cannibal!C124</f>
        <v>0</v>
      </c>
      <c r="D8" s="1">
        <f>[8]cannibal!D124</f>
        <v>0</v>
      </c>
      <c r="E8" s="1">
        <f>[8]cannibal!E124</f>
        <v>0</v>
      </c>
      <c r="F8" s="1">
        <f>[8]cannibal!F124</f>
        <v>0</v>
      </c>
      <c r="G8" s="1">
        <f>[8]cannibal!G124</f>
        <v>0</v>
      </c>
      <c r="H8" s="1">
        <f>[8]cannibal!H124</f>
        <v>0</v>
      </c>
      <c r="I8" s="1">
        <f>[8]cannibal!I124</f>
        <v>0</v>
      </c>
      <c r="J8" s="1">
        <f>[8]cannibal!J124</f>
        <v>0</v>
      </c>
      <c r="K8" s="1">
        <f>[8]cannibal!K124</f>
        <v>0</v>
      </c>
      <c r="L8" s="1">
        <f>[8]cannibal!L124</f>
        <v>0</v>
      </c>
      <c r="M8" s="1">
        <f>[8]cannibal!M124</f>
        <v>0</v>
      </c>
      <c r="N8" s="1">
        <f>[8]cannibal!N124</f>
        <v>0</v>
      </c>
      <c r="O8" s="1">
        <f>[8]cannibal!O124</f>
        <v>0</v>
      </c>
      <c r="P8" s="1">
        <f>[8]cannibal!P124</f>
        <v>0</v>
      </c>
      <c r="Q8" s="1">
        <f>[8]cannibal!Q124</f>
        <v>0</v>
      </c>
      <c r="R8" s="1">
        <f>[8]cannibal!R124</f>
        <v>0</v>
      </c>
      <c r="S8" s="1">
        <f>[8]cannibal!S124</f>
        <v>0</v>
      </c>
      <c r="T8" s="1">
        <f>[8]cannibal!T124</f>
        <v>0</v>
      </c>
      <c r="U8" s="1">
        <f>[8]cannibal!U124</f>
        <v>0</v>
      </c>
      <c r="V8" s="1">
        <f>[8]cannibal!V124</f>
        <v>0</v>
      </c>
      <c r="W8" s="1">
        <f>[8]cannibal!W124</f>
        <v>0</v>
      </c>
    </row>
    <row r="9" spans="1:23" x14ac:dyDescent="0.2">
      <c r="A9">
        <f>[7]cannibal!A125</f>
        <v>5</v>
      </c>
      <c r="B9" s="1">
        <f>[8]cannibal!B125</f>
        <v>0</v>
      </c>
      <c r="C9" s="1">
        <f>[8]cannibal!C125</f>
        <v>0</v>
      </c>
      <c r="D9" s="1">
        <f>[8]cannibal!D125</f>
        <v>0</v>
      </c>
      <c r="E9" s="1">
        <f>[8]cannibal!E125</f>
        <v>0</v>
      </c>
      <c r="F9" s="1">
        <f>[8]cannibal!F125</f>
        <v>0</v>
      </c>
      <c r="G9" s="1">
        <f>[8]cannibal!G125</f>
        <v>0</v>
      </c>
      <c r="H9" s="1">
        <f>[8]cannibal!H125</f>
        <v>0</v>
      </c>
      <c r="I9" s="1">
        <f>[8]cannibal!I125</f>
        <v>0</v>
      </c>
      <c r="J9" s="1">
        <f>[8]cannibal!J125</f>
        <v>0</v>
      </c>
      <c r="K9" s="1">
        <f>[8]cannibal!K125</f>
        <v>0</v>
      </c>
      <c r="L9" s="1">
        <f>[8]cannibal!L125</f>
        <v>0</v>
      </c>
      <c r="M9" s="1">
        <f>[8]cannibal!M125</f>
        <v>0</v>
      </c>
      <c r="N9" s="1">
        <f>[8]cannibal!N125</f>
        <v>0</v>
      </c>
      <c r="O9" s="1">
        <f>[8]cannibal!O125</f>
        <v>0</v>
      </c>
      <c r="P9" s="1">
        <f>[8]cannibal!P125</f>
        <v>0</v>
      </c>
      <c r="Q9" s="1">
        <f>[8]cannibal!Q125</f>
        <v>0</v>
      </c>
      <c r="R9" s="1">
        <f>[8]cannibal!R125</f>
        <v>0</v>
      </c>
      <c r="S9" s="1">
        <f>[8]cannibal!S125</f>
        <v>0</v>
      </c>
      <c r="T9" s="1">
        <f>[8]cannibal!T125</f>
        <v>0</v>
      </c>
      <c r="U9" s="1">
        <f>[8]cannibal!U125</f>
        <v>0</v>
      </c>
      <c r="V9" s="1">
        <f>[8]cannibal!V125</f>
        <v>0</v>
      </c>
      <c r="W9" s="1">
        <f>[8]cannibal!W125</f>
        <v>0</v>
      </c>
    </row>
    <row r="10" spans="1:23" x14ac:dyDescent="0.2">
      <c r="A10">
        <f>[7]cannibal!A126</f>
        <v>6</v>
      </c>
      <c r="B10" s="1">
        <f>[8]cannibal!B126</f>
        <v>0</v>
      </c>
      <c r="C10" s="1">
        <f>[8]cannibal!C126</f>
        <v>0</v>
      </c>
      <c r="D10" s="1">
        <f>[8]cannibal!D126</f>
        <v>0</v>
      </c>
      <c r="E10" s="1">
        <f>[8]cannibal!E126</f>
        <v>0</v>
      </c>
      <c r="F10" s="1">
        <f>[8]cannibal!F126</f>
        <v>0</v>
      </c>
      <c r="G10" s="1">
        <f>[8]cannibal!G126</f>
        <v>0</v>
      </c>
      <c r="H10" s="1">
        <f>[8]cannibal!H126</f>
        <v>0</v>
      </c>
      <c r="I10" s="1">
        <f>[8]cannibal!I126</f>
        <v>0</v>
      </c>
      <c r="J10" s="1">
        <f>[8]cannibal!J126</f>
        <v>0</v>
      </c>
      <c r="K10" s="1">
        <f>[8]cannibal!K126</f>
        <v>0</v>
      </c>
      <c r="L10" s="1">
        <f>[8]cannibal!L126</f>
        <v>0</v>
      </c>
      <c r="M10" s="1">
        <f>[8]cannibal!M126</f>
        <v>0</v>
      </c>
      <c r="N10" s="1">
        <f>[8]cannibal!N126</f>
        <v>0</v>
      </c>
      <c r="O10" s="1">
        <f>[8]cannibal!O126</f>
        <v>0</v>
      </c>
      <c r="P10" s="1">
        <f>[8]cannibal!P126</f>
        <v>0</v>
      </c>
      <c r="Q10" s="1">
        <f>[8]cannibal!Q126</f>
        <v>0</v>
      </c>
      <c r="R10" s="1">
        <f>[8]cannibal!R126</f>
        <v>0</v>
      </c>
      <c r="S10" s="1">
        <f>[8]cannibal!S126</f>
        <v>0</v>
      </c>
      <c r="T10" s="1">
        <f>[8]cannibal!T126</f>
        <v>0</v>
      </c>
      <c r="U10" s="1">
        <f>[8]cannibal!U126</f>
        <v>0</v>
      </c>
      <c r="V10" s="1">
        <f>[8]cannibal!V126</f>
        <v>0</v>
      </c>
      <c r="W10" s="1">
        <f>[8]cannibal!W126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1988</v>
      </c>
      <c r="B1" s="1" t="s">
        <v>0</v>
      </c>
    </row>
    <row r="2" spans="1:23" x14ac:dyDescent="0.2">
      <c r="A2" t="s">
        <v>1</v>
      </c>
      <c r="B2">
        <f>[9]cannibal!B110</f>
        <v>1</v>
      </c>
      <c r="D2">
        <f>[9]cannibal!D110</f>
        <v>2</v>
      </c>
      <c r="F2">
        <f>[9]cannibal!F110</f>
        <v>3</v>
      </c>
      <c r="H2">
        <f>[9]cannibal!H110</f>
        <v>4</v>
      </c>
      <c r="J2">
        <f>[9]cannibal!J110</f>
        <v>5</v>
      </c>
      <c r="L2">
        <f>[9]cannibal!L110</f>
        <v>6</v>
      </c>
      <c r="N2">
        <f>[9]cannibal!N110</f>
        <v>7</v>
      </c>
      <c r="P2">
        <f>[9]cannibal!P110</f>
        <v>8</v>
      </c>
      <c r="R2">
        <f>[9]cannibal!R110</f>
        <v>9</v>
      </c>
      <c r="T2">
        <f>[9]cannibal!T110</f>
        <v>10</v>
      </c>
      <c r="V2">
        <f>[9]cannibal!V110</f>
        <v>11</v>
      </c>
    </row>
    <row r="3" spans="1:23" x14ac:dyDescent="0.2">
      <c r="A3" t="str">
        <f>[9]cannibal!A111</f>
        <v>Prey age/halfyear</v>
      </c>
      <c r="B3">
        <f>[9]cannibal!B111</f>
        <v>1</v>
      </c>
      <c r="C3">
        <f>[9]cannibal!C111</f>
        <v>2</v>
      </c>
      <c r="D3">
        <f>[9]cannibal!D111</f>
        <v>1</v>
      </c>
      <c r="E3">
        <f>[9]cannibal!E111</f>
        <v>2</v>
      </c>
      <c r="F3">
        <f>[9]cannibal!F111</f>
        <v>1</v>
      </c>
      <c r="G3">
        <f>[9]cannibal!G111</f>
        <v>2</v>
      </c>
      <c r="H3">
        <f>[9]cannibal!H111</f>
        <v>1</v>
      </c>
      <c r="I3">
        <f>[9]cannibal!I111</f>
        <v>2</v>
      </c>
      <c r="J3">
        <f>[9]cannibal!J111</f>
        <v>1</v>
      </c>
      <c r="K3">
        <f>[9]cannibal!K111</f>
        <v>2</v>
      </c>
      <c r="L3">
        <f>[9]cannibal!L111</f>
        <v>1</v>
      </c>
      <c r="M3">
        <f>[9]cannibal!M111</f>
        <v>2</v>
      </c>
      <c r="N3">
        <f>[9]cannibal!N111</f>
        <v>1</v>
      </c>
      <c r="O3">
        <f>[9]cannibal!O111</f>
        <v>2</v>
      </c>
      <c r="P3">
        <f>[9]cannibal!P111</f>
        <v>1</v>
      </c>
      <c r="Q3">
        <f>[9]cannibal!Q111</f>
        <v>2</v>
      </c>
      <c r="R3">
        <f>[9]cannibal!R111</f>
        <v>1</v>
      </c>
      <c r="S3">
        <f>[9]cannibal!S111</f>
        <v>2</v>
      </c>
      <c r="T3">
        <f>[9]cannibal!T111</f>
        <v>1</v>
      </c>
      <c r="U3">
        <f>[9]cannibal!U111</f>
        <v>2</v>
      </c>
      <c r="V3">
        <f>[9]cannibal!V111</f>
        <v>1</v>
      </c>
      <c r="W3">
        <f>[9]cannibal!W111</f>
        <v>2</v>
      </c>
    </row>
    <row r="4" spans="1:23" x14ac:dyDescent="0.2">
      <c r="A4">
        <f>[9]cannibal!A120</f>
        <v>0</v>
      </c>
      <c r="B4" s="1">
        <f>[10]cannibal!B120</f>
        <v>0</v>
      </c>
      <c r="C4" s="1">
        <f>[10]cannibal!C120</f>
        <v>0</v>
      </c>
      <c r="D4" s="1">
        <f>[10]cannibal!D120</f>
        <v>0</v>
      </c>
      <c r="E4" s="1">
        <f>[10]cannibal!E120</f>
        <v>0</v>
      </c>
      <c r="F4" s="1">
        <f>[10]cannibal!F120</f>
        <v>0</v>
      </c>
      <c r="G4" s="1">
        <f>[10]cannibal!G120</f>
        <v>0</v>
      </c>
      <c r="H4" s="1">
        <f>[10]cannibal!H120</f>
        <v>0</v>
      </c>
      <c r="I4" s="1">
        <f>[10]cannibal!I120</f>
        <v>3.5403271704140253E-2</v>
      </c>
      <c r="J4" s="1">
        <f>[10]cannibal!J120</f>
        <v>0</v>
      </c>
      <c r="K4" s="1">
        <f>[10]cannibal!K120</f>
        <v>4.9412959497396179E-2</v>
      </c>
      <c r="L4" s="1">
        <f>[10]cannibal!L120</f>
        <v>0</v>
      </c>
      <c r="M4" s="1">
        <f>[10]cannibal!M120</f>
        <v>0.10492964578301793</v>
      </c>
      <c r="N4" s="1">
        <f>[10]cannibal!N120</f>
        <v>0</v>
      </c>
      <c r="O4" s="1">
        <f>[10]cannibal!O120</f>
        <v>0</v>
      </c>
      <c r="P4" s="1">
        <f>[10]cannibal!P120</f>
        <v>0</v>
      </c>
      <c r="Q4" s="1">
        <f>[10]cannibal!Q120</f>
        <v>0</v>
      </c>
      <c r="R4" s="1">
        <f>[10]cannibal!R120</f>
        <v>0</v>
      </c>
      <c r="S4" s="1">
        <f>[10]cannibal!S120</f>
        <v>0</v>
      </c>
      <c r="T4" s="1">
        <f>[10]cannibal!T120</f>
        <v>0</v>
      </c>
      <c r="U4" s="1">
        <f>[10]cannibal!U120</f>
        <v>0</v>
      </c>
      <c r="V4" s="1">
        <f>[10]cannibal!V120</f>
        <v>0</v>
      </c>
      <c r="W4" s="1">
        <f>[10]cannibal!W120</f>
        <v>0</v>
      </c>
    </row>
    <row r="5" spans="1:23" x14ac:dyDescent="0.2">
      <c r="A5">
        <f>[9]cannibal!A121</f>
        <v>1</v>
      </c>
      <c r="B5" s="1">
        <f>[10]cannibal!B121</f>
        <v>0</v>
      </c>
      <c r="C5" s="1">
        <f>[10]cannibal!C121</f>
        <v>0</v>
      </c>
      <c r="D5" s="1">
        <f>[10]cannibal!D121</f>
        <v>0</v>
      </c>
      <c r="E5" s="1">
        <f>[10]cannibal!E121</f>
        <v>0</v>
      </c>
      <c r="F5" s="1">
        <f>[10]cannibal!F121</f>
        <v>0</v>
      </c>
      <c r="G5" s="1">
        <f>[10]cannibal!G121</f>
        <v>0</v>
      </c>
      <c r="H5" s="1">
        <f>[10]cannibal!H121</f>
        <v>0</v>
      </c>
      <c r="I5" s="1">
        <f>[10]cannibal!I121</f>
        <v>7.6579991736977285E-3</v>
      </c>
      <c r="J5" s="1">
        <f>[10]cannibal!J121</f>
        <v>0.84123376008484585</v>
      </c>
      <c r="K5" s="1">
        <f>[10]cannibal!K121</f>
        <v>2.3888064036925203E-2</v>
      </c>
      <c r="L5" s="1">
        <f>[10]cannibal!L121</f>
        <v>8.5958928039860209E-3</v>
      </c>
      <c r="M5" s="1">
        <f>[10]cannibal!M121</f>
        <v>9.7586330009947875E-2</v>
      </c>
      <c r="N5" s="1">
        <f>[10]cannibal!N121</f>
        <v>2.0315770629985779</v>
      </c>
      <c r="O5" s="1">
        <f>[10]cannibal!O121</f>
        <v>0.13100341322100742</v>
      </c>
      <c r="P5" s="1">
        <f>[10]cannibal!P121</f>
        <v>2.2535419131227612</v>
      </c>
      <c r="Q5" s="1">
        <f>[10]cannibal!Q121</f>
        <v>0.14591842111182374</v>
      </c>
      <c r="R5" s="1">
        <f>[10]cannibal!R121</f>
        <v>2.5678545715815386</v>
      </c>
      <c r="S5" s="1">
        <f>[10]cannibal!S121</f>
        <v>0.1615217823111563</v>
      </c>
      <c r="T5" s="1">
        <f>[10]cannibal!T121</f>
        <v>2.7838373921012534</v>
      </c>
      <c r="U5" s="1">
        <f>[10]cannibal!U121</f>
        <v>0.163822061300303</v>
      </c>
      <c r="V5" s="1">
        <f>[10]cannibal!V121</f>
        <v>2.7500291375318833</v>
      </c>
      <c r="W5" s="1">
        <f>[10]cannibal!W121</f>
        <v>0.17038684828848161</v>
      </c>
    </row>
    <row r="6" spans="1:23" x14ac:dyDescent="0.2">
      <c r="A6">
        <f>[9]cannibal!A122</f>
        <v>2</v>
      </c>
      <c r="B6" s="1">
        <f>[10]cannibal!B122</f>
        <v>0</v>
      </c>
      <c r="C6" s="1">
        <f>[10]cannibal!C122</f>
        <v>0</v>
      </c>
      <c r="D6" s="1">
        <f>[10]cannibal!D122</f>
        <v>0</v>
      </c>
      <c r="E6" s="1">
        <f>[10]cannibal!E122</f>
        <v>0</v>
      </c>
      <c r="F6" s="1">
        <f>[10]cannibal!F122</f>
        <v>0</v>
      </c>
      <c r="G6" s="1">
        <f>[10]cannibal!G122</f>
        <v>0</v>
      </c>
      <c r="H6" s="1">
        <f>[10]cannibal!H122</f>
        <v>0</v>
      </c>
      <c r="I6" s="1">
        <f>[10]cannibal!I122</f>
        <v>1.0734871830061349E-3</v>
      </c>
      <c r="J6" s="1">
        <f>[10]cannibal!J122</f>
        <v>3.1089900491381616E-2</v>
      </c>
      <c r="K6" s="1">
        <f>[10]cannibal!K122</f>
        <v>2.2994540842605549E-2</v>
      </c>
      <c r="L6" s="1">
        <f>[10]cannibal!L122</f>
        <v>0</v>
      </c>
      <c r="M6" s="1">
        <f>[10]cannibal!M122</f>
        <v>3.0142199665902761E-2</v>
      </c>
      <c r="N6" s="1">
        <f>[10]cannibal!N122</f>
        <v>0</v>
      </c>
      <c r="O6" s="1">
        <f>[10]cannibal!O122</f>
        <v>0</v>
      </c>
      <c r="P6" s="1">
        <f>[10]cannibal!P122</f>
        <v>0</v>
      </c>
      <c r="Q6" s="1">
        <f>[10]cannibal!Q122</f>
        <v>0</v>
      </c>
      <c r="R6" s="1">
        <f>[10]cannibal!R122</f>
        <v>0</v>
      </c>
      <c r="S6" s="1">
        <f>[10]cannibal!S122</f>
        <v>0</v>
      </c>
      <c r="T6" s="1">
        <f>[10]cannibal!T122</f>
        <v>0</v>
      </c>
      <c r="U6" s="1">
        <f>[10]cannibal!U122</f>
        <v>0</v>
      </c>
      <c r="V6" s="1">
        <f>[10]cannibal!V122</f>
        <v>0</v>
      </c>
      <c r="W6" s="1">
        <f>[10]cannibal!W122</f>
        <v>0</v>
      </c>
    </row>
    <row r="7" spans="1:23" x14ac:dyDescent="0.2">
      <c r="A7">
        <f>[9]cannibal!A123</f>
        <v>3</v>
      </c>
      <c r="B7" s="1">
        <f>[10]cannibal!B123</f>
        <v>0</v>
      </c>
      <c r="C7" s="1">
        <f>[10]cannibal!C123</f>
        <v>0</v>
      </c>
      <c r="D7" s="1">
        <f>[10]cannibal!D123</f>
        <v>0</v>
      </c>
      <c r="E7" s="1">
        <f>[10]cannibal!E123</f>
        <v>0</v>
      </c>
      <c r="F7" s="1">
        <f>[10]cannibal!F123</f>
        <v>0</v>
      </c>
      <c r="G7" s="1">
        <f>[10]cannibal!G123</f>
        <v>0</v>
      </c>
      <c r="H7" s="1">
        <f>[10]cannibal!H123</f>
        <v>0</v>
      </c>
      <c r="I7" s="1">
        <f>[10]cannibal!I123</f>
        <v>1.7565469422438818E-4</v>
      </c>
      <c r="J7" s="1">
        <f>[10]cannibal!J123</f>
        <v>0</v>
      </c>
      <c r="K7" s="1">
        <f>[10]cannibal!K123</f>
        <v>3.7625964282379321E-3</v>
      </c>
      <c r="L7" s="1">
        <f>[10]cannibal!L123</f>
        <v>0</v>
      </c>
      <c r="M7" s="1">
        <f>[10]cannibal!M123</f>
        <v>4.9321677514004821E-3</v>
      </c>
      <c r="N7" s="1">
        <f>[10]cannibal!N123</f>
        <v>0</v>
      </c>
      <c r="O7" s="1">
        <f>[10]cannibal!O123</f>
        <v>0</v>
      </c>
      <c r="P7" s="1">
        <f>[10]cannibal!P123</f>
        <v>0</v>
      </c>
      <c r="Q7" s="1">
        <f>[10]cannibal!Q123</f>
        <v>0</v>
      </c>
      <c r="R7" s="1">
        <f>[10]cannibal!R123</f>
        <v>0</v>
      </c>
      <c r="S7" s="1">
        <f>[10]cannibal!S123</f>
        <v>0</v>
      </c>
      <c r="T7" s="1">
        <f>[10]cannibal!T123</f>
        <v>0</v>
      </c>
      <c r="U7" s="1">
        <f>[10]cannibal!U123</f>
        <v>0</v>
      </c>
      <c r="V7" s="1">
        <f>[10]cannibal!V123</f>
        <v>0</v>
      </c>
      <c r="W7" s="1">
        <f>[10]cannibal!W123</f>
        <v>0</v>
      </c>
    </row>
    <row r="8" spans="1:23" x14ac:dyDescent="0.2">
      <c r="A8">
        <f>[9]cannibal!A124</f>
        <v>4</v>
      </c>
      <c r="B8" s="1">
        <f>[10]cannibal!B124</f>
        <v>0</v>
      </c>
      <c r="C8" s="1">
        <f>[10]cannibal!C124</f>
        <v>0</v>
      </c>
      <c r="D8" s="1">
        <f>[10]cannibal!D124</f>
        <v>0</v>
      </c>
      <c r="E8" s="1">
        <f>[10]cannibal!E124</f>
        <v>0</v>
      </c>
      <c r="F8" s="1">
        <f>[10]cannibal!F124</f>
        <v>0</v>
      </c>
      <c r="G8" s="1">
        <f>[10]cannibal!G124</f>
        <v>0</v>
      </c>
      <c r="H8" s="1">
        <f>[10]cannibal!H124</f>
        <v>0</v>
      </c>
      <c r="I8" s="1">
        <f>[10]cannibal!I124</f>
        <v>0</v>
      </c>
      <c r="J8" s="1">
        <f>[10]cannibal!J124</f>
        <v>0</v>
      </c>
      <c r="K8" s="1">
        <f>[10]cannibal!K124</f>
        <v>0</v>
      </c>
      <c r="L8" s="1">
        <f>[10]cannibal!L124</f>
        <v>0</v>
      </c>
      <c r="M8" s="1">
        <f>[10]cannibal!M124</f>
        <v>0</v>
      </c>
      <c r="N8" s="1">
        <f>[10]cannibal!N124</f>
        <v>0</v>
      </c>
      <c r="O8" s="1">
        <f>[10]cannibal!O124</f>
        <v>0</v>
      </c>
      <c r="P8" s="1">
        <f>[10]cannibal!P124</f>
        <v>0</v>
      </c>
      <c r="Q8" s="1">
        <f>[10]cannibal!Q124</f>
        <v>0</v>
      </c>
      <c r="R8" s="1">
        <f>[10]cannibal!R124</f>
        <v>0</v>
      </c>
      <c r="S8" s="1">
        <f>[10]cannibal!S124</f>
        <v>0</v>
      </c>
      <c r="T8" s="1">
        <f>[10]cannibal!T124</f>
        <v>0</v>
      </c>
      <c r="U8" s="1">
        <f>[10]cannibal!U124</f>
        <v>0</v>
      </c>
      <c r="V8" s="1">
        <f>[10]cannibal!V124</f>
        <v>0</v>
      </c>
      <c r="W8" s="1">
        <f>[10]cannibal!W124</f>
        <v>0</v>
      </c>
    </row>
    <row r="9" spans="1:23" x14ac:dyDescent="0.2">
      <c r="A9">
        <f>[9]cannibal!A125</f>
        <v>5</v>
      </c>
      <c r="B9" s="1">
        <f>[10]cannibal!B125</f>
        <v>0</v>
      </c>
      <c r="C9" s="1">
        <f>[10]cannibal!C125</f>
        <v>0</v>
      </c>
      <c r="D9" s="1">
        <f>[10]cannibal!D125</f>
        <v>0</v>
      </c>
      <c r="E9" s="1">
        <f>[10]cannibal!E125</f>
        <v>0</v>
      </c>
      <c r="F9" s="1">
        <f>[10]cannibal!F125</f>
        <v>0</v>
      </c>
      <c r="G9" s="1">
        <f>[10]cannibal!G125</f>
        <v>0</v>
      </c>
      <c r="H9" s="1">
        <f>[10]cannibal!H125</f>
        <v>0</v>
      </c>
      <c r="I9" s="1">
        <f>[10]cannibal!I125</f>
        <v>0</v>
      </c>
      <c r="J9" s="1">
        <f>[10]cannibal!J125</f>
        <v>0</v>
      </c>
      <c r="K9" s="1">
        <f>[10]cannibal!K125</f>
        <v>0</v>
      </c>
      <c r="L9" s="1">
        <f>[10]cannibal!L125</f>
        <v>0</v>
      </c>
      <c r="M9" s="1">
        <f>[10]cannibal!M125</f>
        <v>0</v>
      </c>
      <c r="N9" s="1">
        <f>[10]cannibal!N125</f>
        <v>0</v>
      </c>
      <c r="O9" s="1">
        <f>[10]cannibal!O125</f>
        <v>0</v>
      </c>
      <c r="P9" s="1">
        <f>[10]cannibal!P125</f>
        <v>0</v>
      </c>
      <c r="Q9" s="1">
        <f>[10]cannibal!Q125</f>
        <v>0</v>
      </c>
      <c r="R9" s="1">
        <f>[10]cannibal!R125</f>
        <v>0</v>
      </c>
      <c r="S9" s="1">
        <f>[10]cannibal!S125</f>
        <v>0</v>
      </c>
      <c r="T9" s="1">
        <f>[10]cannibal!T125</f>
        <v>0</v>
      </c>
      <c r="U9" s="1">
        <f>[10]cannibal!U125</f>
        <v>0</v>
      </c>
      <c r="V9" s="1">
        <f>[10]cannibal!V125</f>
        <v>0</v>
      </c>
      <c r="W9" s="1">
        <f>[10]cannibal!W125</f>
        <v>0</v>
      </c>
    </row>
    <row r="10" spans="1:23" x14ac:dyDescent="0.2">
      <c r="A10">
        <f>[9]cannibal!A126</f>
        <v>6</v>
      </c>
      <c r="B10" s="1">
        <f>[10]cannibal!B126</f>
        <v>0</v>
      </c>
      <c r="C10" s="1">
        <f>[10]cannibal!C126</f>
        <v>0</v>
      </c>
      <c r="D10" s="1">
        <f>[10]cannibal!D126</f>
        <v>0</v>
      </c>
      <c r="E10" s="1">
        <f>[10]cannibal!E126</f>
        <v>0</v>
      </c>
      <c r="F10" s="1">
        <f>[10]cannibal!F126</f>
        <v>0</v>
      </c>
      <c r="G10" s="1">
        <f>[10]cannibal!G126</f>
        <v>0</v>
      </c>
      <c r="H10" s="1">
        <f>[10]cannibal!H126</f>
        <v>0</v>
      </c>
      <c r="I10" s="1">
        <f>[10]cannibal!I126</f>
        <v>0</v>
      </c>
      <c r="J10" s="1">
        <f>[10]cannibal!J126</f>
        <v>0</v>
      </c>
      <c r="K10" s="1">
        <f>[10]cannibal!K126</f>
        <v>0</v>
      </c>
      <c r="L10" s="1">
        <f>[10]cannibal!L126</f>
        <v>0</v>
      </c>
      <c r="M10" s="1">
        <f>[10]cannibal!M126</f>
        <v>0</v>
      </c>
      <c r="N10" s="1">
        <f>[10]cannibal!N126</f>
        <v>0</v>
      </c>
      <c r="O10" s="1">
        <f>[10]cannibal!O126</f>
        <v>0</v>
      </c>
      <c r="P10" s="1">
        <f>[10]cannibal!P126</f>
        <v>0</v>
      </c>
      <c r="Q10" s="1">
        <f>[10]cannibal!Q126</f>
        <v>0</v>
      </c>
      <c r="R10" s="1">
        <f>[10]cannibal!R126</f>
        <v>0</v>
      </c>
      <c r="S10" s="1">
        <f>[10]cannibal!S126</f>
        <v>0</v>
      </c>
      <c r="T10" s="1">
        <f>[10]cannibal!T126</f>
        <v>0</v>
      </c>
      <c r="U10" s="1">
        <f>[10]cannibal!U126</f>
        <v>0</v>
      </c>
      <c r="V10" s="1">
        <f>[10]cannibal!V126</f>
        <v>0</v>
      </c>
      <c r="W10" s="1">
        <f>[10]cannibal!W126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1989</v>
      </c>
      <c r="B1" s="1" t="s">
        <v>0</v>
      </c>
    </row>
    <row r="2" spans="1:23" x14ac:dyDescent="0.2">
      <c r="A2" t="s">
        <v>1</v>
      </c>
      <c r="B2">
        <f>[11]cannibal!B110</f>
        <v>1</v>
      </c>
      <c r="D2">
        <f>[11]cannibal!D110</f>
        <v>2</v>
      </c>
      <c r="F2">
        <f>[11]cannibal!F110</f>
        <v>3</v>
      </c>
      <c r="H2">
        <f>[11]cannibal!H110</f>
        <v>4</v>
      </c>
      <c r="J2">
        <f>[11]cannibal!J110</f>
        <v>5</v>
      </c>
      <c r="L2">
        <f>[11]cannibal!L110</f>
        <v>6</v>
      </c>
      <c r="N2">
        <f>[11]cannibal!N110</f>
        <v>7</v>
      </c>
      <c r="P2">
        <f>[11]cannibal!P110</f>
        <v>8</v>
      </c>
      <c r="R2">
        <f>[11]cannibal!R110</f>
        <v>9</v>
      </c>
      <c r="T2">
        <f>[11]cannibal!T110</f>
        <v>10</v>
      </c>
      <c r="V2">
        <f>[11]cannibal!V110</f>
        <v>11</v>
      </c>
    </row>
    <row r="3" spans="1:23" x14ac:dyDescent="0.2">
      <c r="A3" t="str">
        <f>[11]cannibal!A111</f>
        <v>Prey age/halfyear</v>
      </c>
      <c r="B3">
        <f>[11]cannibal!B111</f>
        <v>1</v>
      </c>
      <c r="C3">
        <f>[11]cannibal!C111</f>
        <v>2</v>
      </c>
      <c r="D3">
        <f>[11]cannibal!D111</f>
        <v>1</v>
      </c>
      <c r="E3">
        <f>[11]cannibal!E111</f>
        <v>2</v>
      </c>
      <c r="F3">
        <f>[11]cannibal!F111</f>
        <v>1</v>
      </c>
      <c r="G3">
        <f>[11]cannibal!G111</f>
        <v>2</v>
      </c>
      <c r="H3">
        <f>[11]cannibal!H111</f>
        <v>1</v>
      </c>
      <c r="I3">
        <f>[11]cannibal!I111</f>
        <v>2</v>
      </c>
      <c r="J3">
        <f>[11]cannibal!J111</f>
        <v>1</v>
      </c>
      <c r="K3">
        <f>[11]cannibal!K111</f>
        <v>2</v>
      </c>
      <c r="L3">
        <f>[11]cannibal!L111</f>
        <v>1</v>
      </c>
      <c r="M3">
        <f>[11]cannibal!M111</f>
        <v>2</v>
      </c>
      <c r="N3">
        <f>[11]cannibal!N111</f>
        <v>1</v>
      </c>
      <c r="O3">
        <f>[11]cannibal!O111</f>
        <v>2</v>
      </c>
      <c r="P3">
        <f>[11]cannibal!P111</f>
        <v>1</v>
      </c>
      <c r="Q3">
        <f>[11]cannibal!Q111</f>
        <v>2</v>
      </c>
      <c r="R3">
        <f>[11]cannibal!R111</f>
        <v>1</v>
      </c>
      <c r="S3">
        <f>[11]cannibal!S111</f>
        <v>2</v>
      </c>
      <c r="T3">
        <f>[11]cannibal!T111</f>
        <v>1</v>
      </c>
      <c r="U3">
        <f>[11]cannibal!U111</f>
        <v>2</v>
      </c>
      <c r="V3">
        <f>[11]cannibal!V111</f>
        <v>1</v>
      </c>
      <c r="W3">
        <f>[11]cannibal!W111</f>
        <v>2</v>
      </c>
    </row>
    <row r="4" spans="1:23" x14ac:dyDescent="0.2">
      <c r="A4">
        <f>[11]cannibal!A120</f>
        <v>0</v>
      </c>
      <c r="B4" s="1">
        <f>[12]cannibal!B120</f>
        <v>0</v>
      </c>
      <c r="C4" s="1">
        <f>[12]cannibal!C120</f>
        <v>0</v>
      </c>
      <c r="D4" s="1">
        <f>[12]cannibal!D120</f>
        <v>0</v>
      </c>
      <c r="E4" s="1">
        <f>[12]cannibal!E120</f>
        <v>0</v>
      </c>
      <c r="F4" s="1">
        <f>[12]cannibal!F120</f>
        <v>0</v>
      </c>
      <c r="G4" s="1">
        <f>[12]cannibal!G120</f>
        <v>6.1369886642682767E-2</v>
      </c>
      <c r="H4" s="1">
        <f>[12]cannibal!H120</f>
        <v>0</v>
      </c>
      <c r="I4" s="1">
        <f>[12]cannibal!I120</f>
        <v>0.36558257718172926</v>
      </c>
      <c r="J4" s="1">
        <f>[12]cannibal!J120</f>
        <v>0</v>
      </c>
      <c r="K4" s="1">
        <f>[12]cannibal!K120</f>
        <v>1.4196771340127803</v>
      </c>
      <c r="L4" s="1">
        <f>[12]cannibal!L120</f>
        <v>0</v>
      </c>
      <c r="M4" s="1">
        <f>[12]cannibal!M120</f>
        <v>3.2319795117248487</v>
      </c>
      <c r="N4" s="1">
        <f>[12]cannibal!N120</f>
        <v>0</v>
      </c>
      <c r="O4" s="1">
        <f>[12]cannibal!O120</f>
        <v>4.0487510977814996</v>
      </c>
      <c r="P4" s="1">
        <f>[12]cannibal!P120</f>
        <v>0</v>
      </c>
      <c r="Q4" s="1">
        <f>[12]cannibal!Q120</f>
        <v>4.4189019789048247</v>
      </c>
      <c r="R4" s="1">
        <f>[12]cannibal!R120</f>
        <v>0</v>
      </c>
      <c r="S4" s="1">
        <f>[12]cannibal!S120</f>
        <v>5.0132310573363901</v>
      </c>
      <c r="T4" s="1">
        <f>[12]cannibal!T120</f>
        <v>0</v>
      </c>
      <c r="U4" s="1">
        <f>[12]cannibal!U120</f>
        <v>5.2671806923642874</v>
      </c>
      <c r="V4" s="1">
        <f>[12]cannibal!V120</f>
        <v>0</v>
      </c>
      <c r="W4" s="1">
        <f>[12]cannibal!W120</f>
        <v>5.5565710884914647</v>
      </c>
    </row>
    <row r="5" spans="1:23" x14ac:dyDescent="0.2">
      <c r="A5">
        <f>[11]cannibal!A121</f>
        <v>1</v>
      </c>
      <c r="B5" s="1">
        <f>[12]cannibal!B121</f>
        <v>0</v>
      </c>
      <c r="C5" s="1">
        <f>[12]cannibal!C121</f>
        <v>0</v>
      </c>
      <c r="D5" s="1">
        <f>[12]cannibal!D121</f>
        <v>6.4415885870757292E-2</v>
      </c>
      <c r="E5" s="1">
        <f>[12]cannibal!E121</f>
        <v>0</v>
      </c>
      <c r="F5" s="1">
        <f>[12]cannibal!F121</f>
        <v>0.2954057890628819</v>
      </c>
      <c r="G5" s="1">
        <f>[12]cannibal!G121</f>
        <v>0</v>
      </c>
      <c r="H5" s="1">
        <f>[12]cannibal!H121</f>
        <v>0.11397537212278577</v>
      </c>
      <c r="I5" s="1">
        <f>[12]cannibal!I121</f>
        <v>5.0894829372358383E-2</v>
      </c>
      <c r="J5" s="1">
        <f>[12]cannibal!J121</f>
        <v>0.18540683074457653</v>
      </c>
      <c r="K5" s="1">
        <f>[12]cannibal!K121</f>
        <v>1.0027017472400743E-2</v>
      </c>
      <c r="L5" s="1">
        <f>[12]cannibal!L121</f>
        <v>0.12695747554043307</v>
      </c>
      <c r="M5" s="1">
        <f>[12]cannibal!M121</f>
        <v>1.0787820754201741E-2</v>
      </c>
      <c r="N5" s="1">
        <f>[12]cannibal!N121</f>
        <v>0</v>
      </c>
      <c r="O5" s="1">
        <f>[12]cannibal!O121</f>
        <v>0</v>
      </c>
      <c r="P5" s="1">
        <f>[12]cannibal!P121</f>
        <v>0</v>
      </c>
      <c r="Q5" s="1">
        <f>[12]cannibal!Q121</f>
        <v>0</v>
      </c>
      <c r="R5" s="1">
        <f>[12]cannibal!R121</f>
        <v>0</v>
      </c>
      <c r="S5" s="1">
        <f>[12]cannibal!S121</f>
        <v>0</v>
      </c>
      <c r="T5" s="1">
        <f>[12]cannibal!T121</f>
        <v>0</v>
      </c>
      <c r="U5" s="1">
        <f>[12]cannibal!U121</f>
        <v>0</v>
      </c>
      <c r="V5" s="1">
        <f>[12]cannibal!V121</f>
        <v>0</v>
      </c>
      <c r="W5" s="1">
        <f>[12]cannibal!W121</f>
        <v>0</v>
      </c>
    </row>
    <row r="6" spans="1:23" x14ac:dyDescent="0.2">
      <c r="A6">
        <f>[11]cannibal!A122</f>
        <v>2</v>
      </c>
      <c r="B6" s="1">
        <f>[12]cannibal!B122</f>
        <v>0</v>
      </c>
      <c r="C6" s="1">
        <f>[12]cannibal!C122</f>
        <v>0</v>
      </c>
      <c r="D6" s="1">
        <f>[12]cannibal!D122</f>
        <v>0</v>
      </c>
      <c r="E6" s="1">
        <f>[12]cannibal!E122</f>
        <v>0</v>
      </c>
      <c r="F6" s="1">
        <f>[12]cannibal!F122</f>
        <v>0</v>
      </c>
      <c r="G6" s="1">
        <f>[12]cannibal!G122</f>
        <v>0</v>
      </c>
      <c r="H6" s="1">
        <f>[12]cannibal!H122</f>
        <v>0</v>
      </c>
      <c r="I6" s="1">
        <f>[12]cannibal!I122</f>
        <v>0</v>
      </c>
      <c r="J6" s="1">
        <f>[12]cannibal!J122</f>
        <v>0</v>
      </c>
      <c r="K6" s="1">
        <f>[12]cannibal!K122</f>
        <v>0</v>
      </c>
      <c r="L6" s="1">
        <f>[12]cannibal!L122</f>
        <v>0</v>
      </c>
      <c r="M6" s="1">
        <f>[12]cannibal!M122</f>
        <v>0</v>
      </c>
      <c r="N6" s="1">
        <f>[12]cannibal!N122</f>
        <v>0</v>
      </c>
      <c r="O6" s="1">
        <f>[12]cannibal!O122</f>
        <v>0</v>
      </c>
      <c r="P6" s="1">
        <f>[12]cannibal!P122</f>
        <v>0</v>
      </c>
      <c r="Q6" s="1">
        <f>[12]cannibal!Q122</f>
        <v>0</v>
      </c>
      <c r="R6" s="1">
        <f>[12]cannibal!R122</f>
        <v>0</v>
      </c>
      <c r="S6" s="1">
        <f>[12]cannibal!S122</f>
        <v>0</v>
      </c>
      <c r="T6" s="1">
        <f>[12]cannibal!T122</f>
        <v>0</v>
      </c>
      <c r="U6" s="1">
        <f>[12]cannibal!U122</f>
        <v>0</v>
      </c>
      <c r="V6" s="1">
        <f>[12]cannibal!V122</f>
        <v>0</v>
      </c>
      <c r="W6" s="1">
        <f>[12]cannibal!W122</f>
        <v>0</v>
      </c>
    </row>
    <row r="7" spans="1:23" x14ac:dyDescent="0.2">
      <c r="A7">
        <f>[11]cannibal!A123</f>
        <v>3</v>
      </c>
      <c r="B7" s="1">
        <f>[12]cannibal!B123</f>
        <v>0</v>
      </c>
      <c r="C7" s="1">
        <f>[12]cannibal!C123</f>
        <v>0</v>
      </c>
      <c r="D7" s="1">
        <f>[12]cannibal!D123</f>
        <v>0</v>
      </c>
      <c r="E7" s="1">
        <f>[12]cannibal!E123</f>
        <v>0</v>
      </c>
      <c r="F7" s="1">
        <f>[12]cannibal!F123</f>
        <v>0</v>
      </c>
      <c r="G7" s="1">
        <f>[12]cannibal!G123</f>
        <v>0</v>
      </c>
      <c r="H7" s="1">
        <f>[12]cannibal!H123</f>
        <v>0</v>
      </c>
      <c r="I7" s="1">
        <f>[12]cannibal!I123</f>
        <v>0</v>
      </c>
      <c r="J7" s="1">
        <f>[12]cannibal!J123</f>
        <v>0</v>
      </c>
      <c r="K7" s="1">
        <f>[12]cannibal!K123</f>
        <v>0</v>
      </c>
      <c r="L7" s="1">
        <f>[12]cannibal!L123</f>
        <v>0</v>
      </c>
      <c r="M7" s="1">
        <f>[12]cannibal!M123</f>
        <v>0</v>
      </c>
      <c r="N7" s="1">
        <f>[12]cannibal!N123</f>
        <v>0</v>
      </c>
      <c r="O7" s="1">
        <f>[12]cannibal!O123</f>
        <v>0</v>
      </c>
      <c r="P7" s="1">
        <f>[12]cannibal!P123</f>
        <v>0</v>
      </c>
      <c r="Q7" s="1">
        <f>[12]cannibal!Q123</f>
        <v>0</v>
      </c>
      <c r="R7" s="1">
        <f>[12]cannibal!R123</f>
        <v>0</v>
      </c>
      <c r="S7" s="1">
        <f>[12]cannibal!S123</f>
        <v>0</v>
      </c>
      <c r="T7" s="1">
        <f>[12]cannibal!T123</f>
        <v>0</v>
      </c>
      <c r="U7" s="1">
        <f>[12]cannibal!U123</f>
        <v>0</v>
      </c>
      <c r="V7" s="1">
        <f>[12]cannibal!V123</f>
        <v>0</v>
      </c>
      <c r="W7" s="1">
        <f>[12]cannibal!W123</f>
        <v>0</v>
      </c>
    </row>
    <row r="8" spans="1:23" x14ac:dyDescent="0.2">
      <c r="A8">
        <f>[11]cannibal!A124</f>
        <v>4</v>
      </c>
      <c r="B8" s="1">
        <f>[12]cannibal!B124</f>
        <v>0</v>
      </c>
      <c r="C8" s="1">
        <f>[12]cannibal!C124</f>
        <v>0</v>
      </c>
      <c r="D8" s="1">
        <f>[12]cannibal!D124</f>
        <v>0</v>
      </c>
      <c r="E8" s="1">
        <f>[12]cannibal!E124</f>
        <v>0</v>
      </c>
      <c r="F8" s="1">
        <f>[12]cannibal!F124</f>
        <v>0</v>
      </c>
      <c r="G8" s="1">
        <f>[12]cannibal!G124</f>
        <v>0</v>
      </c>
      <c r="H8" s="1">
        <f>[12]cannibal!H124</f>
        <v>0</v>
      </c>
      <c r="I8" s="1">
        <f>[12]cannibal!I124</f>
        <v>0</v>
      </c>
      <c r="J8" s="1">
        <f>[12]cannibal!J124</f>
        <v>0</v>
      </c>
      <c r="K8" s="1">
        <f>[12]cannibal!K124</f>
        <v>0</v>
      </c>
      <c r="L8" s="1">
        <f>[12]cannibal!L124</f>
        <v>0</v>
      </c>
      <c r="M8" s="1">
        <f>[12]cannibal!M124</f>
        <v>0</v>
      </c>
      <c r="N8" s="1">
        <f>[12]cannibal!N124</f>
        <v>0</v>
      </c>
      <c r="O8" s="1">
        <f>[12]cannibal!O124</f>
        <v>0</v>
      </c>
      <c r="P8" s="1">
        <f>[12]cannibal!P124</f>
        <v>0</v>
      </c>
      <c r="Q8" s="1">
        <f>[12]cannibal!Q124</f>
        <v>0</v>
      </c>
      <c r="R8" s="1">
        <f>[12]cannibal!R124</f>
        <v>0</v>
      </c>
      <c r="S8" s="1">
        <f>[12]cannibal!S124</f>
        <v>0</v>
      </c>
      <c r="T8" s="1">
        <f>[12]cannibal!T124</f>
        <v>0</v>
      </c>
      <c r="U8" s="1">
        <f>[12]cannibal!U124</f>
        <v>0</v>
      </c>
      <c r="V8" s="1">
        <f>[12]cannibal!V124</f>
        <v>0</v>
      </c>
      <c r="W8" s="1">
        <f>[12]cannibal!W124</f>
        <v>0</v>
      </c>
    </row>
    <row r="9" spans="1:23" x14ac:dyDescent="0.2">
      <c r="A9">
        <f>[11]cannibal!A125</f>
        <v>5</v>
      </c>
      <c r="B9" s="1">
        <f>[12]cannibal!B125</f>
        <v>0</v>
      </c>
      <c r="C9" s="1">
        <f>[12]cannibal!C125</f>
        <v>0</v>
      </c>
      <c r="D9" s="1">
        <f>[12]cannibal!D125</f>
        <v>0</v>
      </c>
      <c r="E9" s="1">
        <f>[12]cannibal!E125</f>
        <v>0</v>
      </c>
      <c r="F9" s="1">
        <f>[12]cannibal!F125</f>
        <v>0</v>
      </c>
      <c r="G9" s="1">
        <f>[12]cannibal!G125</f>
        <v>0</v>
      </c>
      <c r="H9" s="1">
        <f>[12]cannibal!H125</f>
        <v>0</v>
      </c>
      <c r="I9" s="1">
        <f>[12]cannibal!I125</f>
        <v>0</v>
      </c>
      <c r="J9" s="1">
        <f>[12]cannibal!J125</f>
        <v>0</v>
      </c>
      <c r="K9" s="1">
        <f>[12]cannibal!K125</f>
        <v>0</v>
      </c>
      <c r="L9" s="1">
        <f>[12]cannibal!L125</f>
        <v>0</v>
      </c>
      <c r="M9" s="1">
        <f>[12]cannibal!M125</f>
        <v>0</v>
      </c>
      <c r="N9" s="1">
        <f>[12]cannibal!N125</f>
        <v>0</v>
      </c>
      <c r="O9" s="1">
        <f>[12]cannibal!O125</f>
        <v>0</v>
      </c>
      <c r="P9" s="1">
        <f>[12]cannibal!P125</f>
        <v>0</v>
      </c>
      <c r="Q9" s="1">
        <f>[12]cannibal!Q125</f>
        <v>0</v>
      </c>
      <c r="R9" s="1">
        <f>[12]cannibal!R125</f>
        <v>0</v>
      </c>
      <c r="S9" s="1">
        <f>[12]cannibal!S125</f>
        <v>0</v>
      </c>
      <c r="T9" s="1">
        <f>[12]cannibal!T125</f>
        <v>0</v>
      </c>
      <c r="U9" s="1">
        <f>[12]cannibal!U125</f>
        <v>0</v>
      </c>
      <c r="V9" s="1">
        <f>[12]cannibal!V125</f>
        <v>0</v>
      </c>
      <c r="W9" s="1">
        <f>[12]cannibal!W125</f>
        <v>0</v>
      </c>
    </row>
    <row r="10" spans="1:23" x14ac:dyDescent="0.2">
      <c r="A10">
        <f>[11]cannibal!A126</f>
        <v>6</v>
      </c>
      <c r="B10" s="1">
        <f>[12]cannibal!B126</f>
        <v>0</v>
      </c>
      <c r="C10" s="1">
        <f>[12]cannibal!C126</f>
        <v>0</v>
      </c>
      <c r="D10" s="1">
        <f>[12]cannibal!D126</f>
        <v>0</v>
      </c>
      <c r="E10" s="1">
        <f>[12]cannibal!E126</f>
        <v>0</v>
      </c>
      <c r="F10" s="1">
        <f>[12]cannibal!F126</f>
        <v>0</v>
      </c>
      <c r="G10" s="1">
        <f>[12]cannibal!G126</f>
        <v>0</v>
      </c>
      <c r="H10" s="1">
        <f>[12]cannibal!H126</f>
        <v>0</v>
      </c>
      <c r="I10" s="1">
        <f>[12]cannibal!I126</f>
        <v>0</v>
      </c>
      <c r="J10" s="1">
        <f>[12]cannibal!J126</f>
        <v>0</v>
      </c>
      <c r="K10" s="1">
        <f>[12]cannibal!K126</f>
        <v>0</v>
      </c>
      <c r="L10" s="1">
        <f>[12]cannibal!L126</f>
        <v>0</v>
      </c>
      <c r="M10" s="1">
        <f>[12]cannibal!M126</f>
        <v>0</v>
      </c>
      <c r="N10" s="1">
        <f>[12]cannibal!N126</f>
        <v>0</v>
      </c>
      <c r="O10" s="1">
        <f>[12]cannibal!O126</f>
        <v>0</v>
      </c>
      <c r="P10" s="1">
        <f>[12]cannibal!P126</f>
        <v>0</v>
      </c>
      <c r="Q10" s="1">
        <f>[12]cannibal!Q126</f>
        <v>0</v>
      </c>
      <c r="R10" s="1">
        <f>[12]cannibal!R126</f>
        <v>0</v>
      </c>
      <c r="S10" s="1">
        <f>[12]cannibal!S126</f>
        <v>0</v>
      </c>
      <c r="T10" s="1">
        <f>[12]cannibal!T126</f>
        <v>0</v>
      </c>
      <c r="U10" s="1">
        <f>[12]cannibal!U126</f>
        <v>0</v>
      </c>
      <c r="V10" s="1">
        <f>[12]cannibal!V126</f>
        <v>0</v>
      </c>
      <c r="W10" s="1">
        <f>[12]cannibal!W126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1990</v>
      </c>
      <c r="B1" s="1" t="s">
        <v>0</v>
      </c>
    </row>
    <row r="2" spans="1:23" x14ac:dyDescent="0.2">
      <c r="A2" t="s">
        <v>1</v>
      </c>
      <c r="B2">
        <f>[13]cannibal!B110</f>
        <v>1</v>
      </c>
      <c r="D2">
        <f>[13]cannibal!D110</f>
        <v>2</v>
      </c>
      <c r="F2">
        <f>[13]cannibal!F110</f>
        <v>3</v>
      </c>
      <c r="H2">
        <f>[13]cannibal!H110</f>
        <v>4</v>
      </c>
      <c r="J2">
        <f>[13]cannibal!J110</f>
        <v>5</v>
      </c>
      <c r="L2">
        <f>[13]cannibal!L110</f>
        <v>6</v>
      </c>
      <c r="N2">
        <f>[13]cannibal!N110</f>
        <v>7</v>
      </c>
      <c r="P2">
        <f>[13]cannibal!P110</f>
        <v>8</v>
      </c>
      <c r="R2">
        <f>[13]cannibal!R110</f>
        <v>9</v>
      </c>
      <c r="T2">
        <f>[13]cannibal!T110</f>
        <v>10</v>
      </c>
      <c r="V2">
        <f>[13]cannibal!V110</f>
        <v>11</v>
      </c>
    </row>
    <row r="3" spans="1:23" x14ac:dyDescent="0.2">
      <c r="A3" t="str">
        <f>[13]cannibal!A111</f>
        <v>Prey age/halfyear</v>
      </c>
      <c r="B3">
        <f>[13]cannibal!B111</f>
        <v>1</v>
      </c>
      <c r="C3">
        <f>[13]cannibal!C111</f>
        <v>2</v>
      </c>
      <c r="D3">
        <f>[13]cannibal!D111</f>
        <v>1</v>
      </c>
      <c r="E3">
        <f>[13]cannibal!E111</f>
        <v>2</v>
      </c>
      <c r="F3">
        <f>[13]cannibal!F111</f>
        <v>1</v>
      </c>
      <c r="G3">
        <f>[13]cannibal!G111</f>
        <v>2</v>
      </c>
      <c r="H3">
        <f>[13]cannibal!H111</f>
        <v>1</v>
      </c>
      <c r="I3">
        <f>[13]cannibal!I111</f>
        <v>2</v>
      </c>
      <c r="J3">
        <f>[13]cannibal!J111</f>
        <v>1</v>
      </c>
      <c r="K3">
        <f>[13]cannibal!K111</f>
        <v>2</v>
      </c>
      <c r="L3">
        <f>[13]cannibal!L111</f>
        <v>1</v>
      </c>
      <c r="M3">
        <f>[13]cannibal!M111</f>
        <v>2</v>
      </c>
      <c r="N3">
        <f>[13]cannibal!N111</f>
        <v>1</v>
      </c>
      <c r="O3">
        <f>[13]cannibal!O111</f>
        <v>2</v>
      </c>
      <c r="P3">
        <f>[13]cannibal!P111</f>
        <v>1</v>
      </c>
      <c r="Q3">
        <f>[13]cannibal!Q111</f>
        <v>2</v>
      </c>
      <c r="R3">
        <f>[13]cannibal!R111</f>
        <v>1</v>
      </c>
      <c r="S3">
        <f>[13]cannibal!S111</f>
        <v>2</v>
      </c>
      <c r="T3">
        <f>[13]cannibal!T111</f>
        <v>1</v>
      </c>
      <c r="U3">
        <f>[13]cannibal!U111</f>
        <v>2</v>
      </c>
      <c r="V3">
        <f>[13]cannibal!V111</f>
        <v>1</v>
      </c>
      <c r="W3">
        <f>[13]cannibal!W111</f>
        <v>2</v>
      </c>
    </row>
    <row r="4" spans="1:23" x14ac:dyDescent="0.2">
      <c r="A4">
        <f>[13]cannibal!A120</f>
        <v>0</v>
      </c>
      <c r="B4" s="1">
        <f>[14]cannibal!B120</f>
        <v>0</v>
      </c>
      <c r="C4" s="1">
        <f>[14]cannibal!C120</f>
        <v>0</v>
      </c>
      <c r="D4" s="1">
        <f>[14]cannibal!D120</f>
        <v>0</v>
      </c>
      <c r="E4" s="1">
        <f>[14]cannibal!E120</f>
        <v>0</v>
      </c>
      <c r="F4" s="1">
        <f>[14]cannibal!F120</f>
        <v>0</v>
      </c>
      <c r="G4" s="1">
        <f>[14]cannibal!G120</f>
        <v>0</v>
      </c>
      <c r="H4" s="1">
        <f>[14]cannibal!H120</f>
        <v>0</v>
      </c>
      <c r="I4" s="1">
        <f>[14]cannibal!I120</f>
        <v>0</v>
      </c>
      <c r="J4" s="1">
        <f>[14]cannibal!J120</f>
        <v>0</v>
      </c>
      <c r="K4" s="1">
        <f>[14]cannibal!K120</f>
        <v>0</v>
      </c>
      <c r="L4" s="1">
        <f>[14]cannibal!L120</f>
        <v>0</v>
      </c>
      <c r="M4" s="1">
        <f>[14]cannibal!M120</f>
        <v>0</v>
      </c>
      <c r="N4" s="1">
        <f>[14]cannibal!N120</f>
        <v>0</v>
      </c>
      <c r="O4" s="1">
        <f>[14]cannibal!O120</f>
        <v>0</v>
      </c>
      <c r="P4" s="1">
        <f>[14]cannibal!P120</f>
        <v>0</v>
      </c>
      <c r="Q4" s="1">
        <f>[14]cannibal!Q120</f>
        <v>0</v>
      </c>
      <c r="R4" s="1">
        <f>[14]cannibal!R120</f>
        <v>0</v>
      </c>
      <c r="S4" s="1">
        <f>[14]cannibal!S120</f>
        <v>0</v>
      </c>
      <c r="T4" s="1">
        <f>[14]cannibal!T120</f>
        <v>0</v>
      </c>
      <c r="U4" s="1">
        <f>[14]cannibal!U120</f>
        <v>0</v>
      </c>
      <c r="V4" s="1">
        <f>[14]cannibal!V120</f>
        <v>0</v>
      </c>
      <c r="W4" s="1">
        <f>[14]cannibal!W120</f>
        <v>0</v>
      </c>
    </row>
    <row r="5" spans="1:23" x14ac:dyDescent="0.2">
      <c r="A5">
        <f>[13]cannibal!A121</f>
        <v>1</v>
      </c>
      <c r="B5" s="1">
        <f>[14]cannibal!B121</f>
        <v>0</v>
      </c>
      <c r="C5" s="1">
        <f>[14]cannibal!C121</f>
        <v>0</v>
      </c>
      <c r="D5" s="1">
        <f>[14]cannibal!D121</f>
        <v>0</v>
      </c>
      <c r="E5" s="1">
        <f>[14]cannibal!E121</f>
        <v>0</v>
      </c>
      <c r="F5" s="1">
        <f>[14]cannibal!F121</f>
        <v>0</v>
      </c>
      <c r="G5" s="1">
        <f>[14]cannibal!G121</f>
        <v>0</v>
      </c>
      <c r="H5" s="1">
        <f>[14]cannibal!H121</f>
        <v>0</v>
      </c>
      <c r="I5" s="1">
        <f>[14]cannibal!I121</f>
        <v>6.2361706161416147E-2</v>
      </c>
      <c r="J5" s="1">
        <f>[14]cannibal!J121</f>
        <v>4.3615994808597616E-3</v>
      </c>
      <c r="K5" s="1">
        <f>[14]cannibal!K121</f>
        <v>0.11451316230123962</v>
      </c>
      <c r="L5" s="1">
        <f>[14]cannibal!L121</f>
        <v>2.8902209106138305E-2</v>
      </c>
      <c r="M5" s="1">
        <f>[14]cannibal!M121</f>
        <v>0.11605631128669348</v>
      </c>
      <c r="N5" s="1">
        <f>[14]cannibal!N121</f>
        <v>0</v>
      </c>
      <c r="O5" s="1">
        <f>[14]cannibal!O121</f>
        <v>0.76845344857548514</v>
      </c>
      <c r="P5" s="1">
        <f>[14]cannibal!P121</f>
        <v>0</v>
      </c>
      <c r="Q5" s="1">
        <f>[14]cannibal!Q121</f>
        <v>0.85479894706045589</v>
      </c>
      <c r="R5" s="1">
        <f>[14]cannibal!R121</f>
        <v>0</v>
      </c>
      <c r="S5" s="1">
        <f>[14]cannibal!S121</f>
        <v>0.95356688567267878</v>
      </c>
      <c r="T5" s="1">
        <f>[14]cannibal!T121</f>
        <v>0</v>
      </c>
      <c r="U5" s="1">
        <f>[14]cannibal!U121</f>
        <v>0.94867591061149958</v>
      </c>
      <c r="V5" s="1">
        <f>[14]cannibal!V121</f>
        <v>0</v>
      </c>
      <c r="W5" s="1">
        <f>[14]cannibal!W121</f>
        <v>0.99690509530534432</v>
      </c>
    </row>
    <row r="6" spans="1:23" x14ac:dyDescent="0.2">
      <c r="A6">
        <f>[13]cannibal!A122</f>
        <v>2</v>
      </c>
      <c r="B6" s="1">
        <f>[14]cannibal!B122</f>
        <v>0</v>
      </c>
      <c r="C6" s="1">
        <f>[14]cannibal!C122</f>
        <v>0</v>
      </c>
      <c r="D6" s="1">
        <f>[14]cannibal!D122</f>
        <v>0</v>
      </c>
      <c r="E6" s="1">
        <f>[14]cannibal!E122</f>
        <v>0</v>
      </c>
      <c r="F6" s="1">
        <f>[14]cannibal!F122</f>
        <v>0</v>
      </c>
      <c r="G6" s="1">
        <f>[14]cannibal!G122</f>
        <v>0</v>
      </c>
      <c r="H6" s="1">
        <f>[14]cannibal!H122</f>
        <v>0</v>
      </c>
      <c r="I6" s="1">
        <f>[14]cannibal!I122</f>
        <v>0</v>
      </c>
      <c r="J6" s="1">
        <f>[14]cannibal!J122</f>
        <v>1.5776585915700946E-4</v>
      </c>
      <c r="K6" s="1">
        <f>[14]cannibal!K122</f>
        <v>0</v>
      </c>
      <c r="L6" s="1">
        <f>[14]cannibal!L122</f>
        <v>1.0454380030021978E-3</v>
      </c>
      <c r="M6" s="1">
        <f>[14]cannibal!M122</f>
        <v>0</v>
      </c>
      <c r="N6" s="1">
        <f>[14]cannibal!N122</f>
        <v>0</v>
      </c>
      <c r="O6" s="1">
        <f>[14]cannibal!O122</f>
        <v>0.21880643262117072</v>
      </c>
      <c r="P6" s="1">
        <f>[14]cannibal!P122</f>
        <v>0</v>
      </c>
      <c r="Q6" s="1">
        <f>[14]cannibal!Q122</f>
        <v>0.2433921125103245</v>
      </c>
      <c r="R6" s="1">
        <f>[14]cannibal!R122</f>
        <v>0</v>
      </c>
      <c r="S6" s="1">
        <f>[14]cannibal!S122</f>
        <v>0.27151490946718454</v>
      </c>
      <c r="T6" s="1">
        <f>[14]cannibal!T122</f>
        <v>0</v>
      </c>
      <c r="U6" s="1">
        <f>[14]cannibal!U122</f>
        <v>0.27012227233716773</v>
      </c>
      <c r="V6" s="1">
        <f>[14]cannibal!V122</f>
        <v>0</v>
      </c>
      <c r="W6" s="1">
        <f>[14]cannibal!W122</f>
        <v>0.2838548619568122</v>
      </c>
    </row>
    <row r="7" spans="1:23" x14ac:dyDescent="0.2">
      <c r="A7">
        <f>[13]cannibal!A123</f>
        <v>3</v>
      </c>
      <c r="B7" s="1">
        <f>[14]cannibal!B123</f>
        <v>0</v>
      </c>
      <c r="C7" s="1">
        <f>[14]cannibal!C123</f>
        <v>0</v>
      </c>
      <c r="D7" s="1">
        <f>[14]cannibal!D123</f>
        <v>0</v>
      </c>
      <c r="E7" s="1">
        <f>[14]cannibal!E123</f>
        <v>0</v>
      </c>
      <c r="F7" s="1">
        <f>[14]cannibal!F123</f>
        <v>0</v>
      </c>
      <c r="G7" s="1">
        <f>[14]cannibal!G123</f>
        <v>0</v>
      </c>
      <c r="H7" s="1">
        <f>[14]cannibal!H123</f>
        <v>0</v>
      </c>
      <c r="I7" s="1">
        <f>[14]cannibal!I123</f>
        <v>0</v>
      </c>
      <c r="J7" s="1">
        <f>[14]cannibal!J123</f>
        <v>0</v>
      </c>
      <c r="K7" s="1">
        <f>[14]cannibal!K123</f>
        <v>0</v>
      </c>
      <c r="L7" s="1">
        <f>[14]cannibal!L123</f>
        <v>0</v>
      </c>
      <c r="M7" s="1">
        <f>[14]cannibal!M123</f>
        <v>0</v>
      </c>
      <c r="N7" s="1">
        <f>[14]cannibal!N123</f>
        <v>0</v>
      </c>
      <c r="O7" s="1">
        <f>[14]cannibal!O123</f>
        <v>0</v>
      </c>
      <c r="P7" s="1">
        <f>[14]cannibal!P123</f>
        <v>0</v>
      </c>
      <c r="Q7" s="1">
        <f>[14]cannibal!Q123</f>
        <v>0</v>
      </c>
      <c r="R7" s="1">
        <f>[14]cannibal!R123</f>
        <v>0</v>
      </c>
      <c r="S7" s="1">
        <f>[14]cannibal!S123</f>
        <v>0</v>
      </c>
      <c r="T7" s="1">
        <f>[14]cannibal!T123</f>
        <v>0</v>
      </c>
      <c r="U7" s="1">
        <f>[14]cannibal!U123</f>
        <v>0</v>
      </c>
      <c r="V7" s="1">
        <f>[14]cannibal!V123</f>
        <v>0</v>
      </c>
      <c r="W7" s="1">
        <f>[14]cannibal!W123</f>
        <v>0</v>
      </c>
    </row>
    <row r="8" spans="1:23" x14ac:dyDescent="0.2">
      <c r="A8">
        <f>[13]cannibal!A124</f>
        <v>4</v>
      </c>
      <c r="B8" s="1">
        <f>[14]cannibal!B124</f>
        <v>0</v>
      </c>
      <c r="C8" s="1">
        <f>[14]cannibal!C124</f>
        <v>0</v>
      </c>
      <c r="D8" s="1">
        <f>[14]cannibal!D124</f>
        <v>0</v>
      </c>
      <c r="E8" s="1">
        <f>[14]cannibal!E124</f>
        <v>0</v>
      </c>
      <c r="F8" s="1">
        <f>[14]cannibal!F124</f>
        <v>0</v>
      </c>
      <c r="G8" s="1">
        <f>[14]cannibal!G124</f>
        <v>0</v>
      </c>
      <c r="H8" s="1">
        <f>[14]cannibal!H124</f>
        <v>0</v>
      </c>
      <c r="I8" s="1">
        <f>[14]cannibal!I124</f>
        <v>0</v>
      </c>
      <c r="J8" s="1">
        <f>[14]cannibal!J124</f>
        <v>0</v>
      </c>
      <c r="K8" s="1">
        <f>[14]cannibal!K124</f>
        <v>0</v>
      </c>
      <c r="L8" s="1">
        <f>[14]cannibal!L124</f>
        <v>0</v>
      </c>
      <c r="M8" s="1">
        <f>[14]cannibal!M124</f>
        <v>0</v>
      </c>
      <c r="N8" s="1">
        <f>[14]cannibal!N124</f>
        <v>0</v>
      </c>
      <c r="O8" s="1">
        <f>[14]cannibal!O124</f>
        <v>0</v>
      </c>
      <c r="P8" s="1">
        <f>[14]cannibal!P124</f>
        <v>0</v>
      </c>
      <c r="Q8" s="1">
        <f>[14]cannibal!Q124</f>
        <v>0</v>
      </c>
      <c r="R8" s="1">
        <f>[14]cannibal!R124</f>
        <v>0</v>
      </c>
      <c r="S8" s="1">
        <f>[14]cannibal!S124</f>
        <v>0</v>
      </c>
      <c r="T8" s="1">
        <f>[14]cannibal!T124</f>
        <v>0</v>
      </c>
      <c r="U8" s="1">
        <f>[14]cannibal!U124</f>
        <v>0</v>
      </c>
      <c r="V8" s="1">
        <f>[14]cannibal!V124</f>
        <v>0</v>
      </c>
      <c r="W8" s="1">
        <f>[14]cannibal!W124</f>
        <v>0</v>
      </c>
    </row>
    <row r="9" spans="1:23" x14ac:dyDescent="0.2">
      <c r="A9">
        <f>[13]cannibal!A125</f>
        <v>5</v>
      </c>
      <c r="B9" s="1">
        <f>[14]cannibal!B125</f>
        <v>0</v>
      </c>
      <c r="C9" s="1">
        <f>[14]cannibal!C125</f>
        <v>0</v>
      </c>
      <c r="D9" s="1">
        <f>[14]cannibal!D125</f>
        <v>0</v>
      </c>
      <c r="E9" s="1">
        <f>[14]cannibal!E125</f>
        <v>0</v>
      </c>
      <c r="F9" s="1">
        <f>[14]cannibal!F125</f>
        <v>0</v>
      </c>
      <c r="G9" s="1">
        <f>[14]cannibal!G125</f>
        <v>0</v>
      </c>
      <c r="H9" s="1">
        <f>[14]cannibal!H125</f>
        <v>0</v>
      </c>
      <c r="I9" s="1">
        <f>[14]cannibal!I125</f>
        <v>0</v>
      </c>
      <c r="J9" s="1">
        <f>[14]cannibal!J125</f>
        <v>0</v>
      </c>
      <c r="K9" s="1">
        <f>[14]cannibal!K125</f>
        <v>0</v>
      </c>
      <c r="L9" s="1">
        <f>[14]cannibal!L125</f>
        <v>0</v>
      </c>
      <c r="M9" s="1">
        <f>[14]cannibal!M125</f>
        <v>0</v>
      </c>
      <c r="N9" s="1">
        <f>[14]cannibal!N125</f>
        <v>0</v>
      </c>
      <c r="O9" s="1">
        <f>[14]cannibal!O125</f>
        <v>0</v>
      </c>
      <c r="P9" s="1">
        <f>[14]cannibal!P125</f>
        <v>0</v>
      </c>
      <c r="Q9" s="1">
        <f>[14]cannibal!Q125</f>
        <v>0</v>
      </c>
      <c r="R9" s="1">
        <f>[14]cannibal!R125</f>
        <v>0</v>
      </c>
      <c r="S9" s="1">
        <f>[14]cannibal!S125</f>
        <v>0</v>
      </c>
      <c r="T9" s="1">
        <f>[14]cannibal!T125</f>
        <v>0</v>
      </c>
      <c r="U9" s="1">
        <f>[14]cannibal!U125</f>
        <v>0</v>
      </c>
      <c r="V9" s="1">
        <f>[14]cannibal!V125</f>
        <v>0</v>
      </c>
      <c r="W9" s="1">
        <f>[14]cannibal!W125</f>
        <v>0</v>
      </c>
    </row>
    <row r="10" spans="1:23" x14ac:dyDescent="0.2">
      <c r="A10">
        <f>[13]cannibal!A126</f>
        <v>6</v>
      </c>
      <c r="B10" s="1">
        <f>[14]cannibal!B126</f>
        <v>0</v>
      </c>
      <c r="C10" s="1">
        <f>[14]cannibal!C126</f>
        <v>0</v>
      </c>
      <c r="D10" s="1">
        <f>[14]cannibal!D126</f>
        <v>0</v>
      </c>
      <c r="E10" s="1">
        <f>[14]cannibal!E126</f>
        <v>0</v>
      </c>
      <c r="F10" s="1">
        <f>[14]cannibal!F126</f>
        <v>0</v>
      </c>
      <c r="G10" s="1">
        <f>[14]cannibal!G126</f>
        <v>0</v>
      </c>
      <c r="H10" s="1">
        <f>[14]cannibal!H126</f>
        <v>0</v>
      </c>
      <c r="I10" s="1">
        <f>[14]cannibal!I126</f>
        <v>0</v>
      </c>
      <c r="J10" s="1">
        <f>[14]cannibal!J126</f>
        <v>0</v>
      </c>
      <c r="K10" s="1">
        <f>[14]cannibal!K126</f>
        <v>0</v>
      </c>
      <c r="L10" s="1">
        <f>[14]cannibal!L126</f>
        <v>0</v>
      </c>
      <c r="M10" s="1">
        <f>[14]cannibal!M126</f>
        <v>0</v>
      </c>
      <c r="N10" s="1">
        <f>[14]cannibal!N126</f>
        <v>0</v>
      </c>
      <c r="O10" s="1">
        <f>[14]cannibal!O126</f>
        <v>0</v>
      </c>
      <c r="P10" s="1">
        <f>[14]cannibal!P126</f>
        <v>0</v>
      </c>
      <c r="Q10" s="1">
        <f>[14]cannibal!Q126</f>
        <v>0</v>
      </c>
      <c r="R10" s="1">
        <f>[14]cannibal!R126</f>
        <v>0</v>
      </c>
      <c r="S10" s="1">
        <f>[14]cannibal!S126</f>
        <v>0</v>
      </c>
      <c r="T10" s="1">
        <f>[14]cannibal!T126</f>
        <v>0</v>
      </c>
      <c r="U10" s="1">
        <f>[14]cannibal!U126</f>
        <v>0</v>
      </c>
      <c r="V10" s="1">
        <f>[14]cannibal!V126</f>
        <v>0</v>
      </c>
      <c r="W10" s="1">
        <f>[14]cannibal!W126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1984</v>
      </c>
      <c r="B1" s="1" t="s">
        <v>0</v>
      </c>
    </row>
    <row r="2" spans="1:23" x14ac:dyDescent="0.2">
      <c r="A2" t="s">
        <v>1</v>
      </c>
      <c r="B2">
        <f>[15]cannibal!B110</f>
        <v>1</v>
      </c>
      <c r="D2">
        <f>[15]cannibal!D110</f>
        <v>2</v>
      </c>
      <c r="F2">
        <f>[15]cannibal!F110</f>
        <v>3</v>
      </c>
      <c r="H2">
        <f>[15]cannibal!H110</f>
        <v>4</v>
      </c>
      <c r="J2">
        <f>[15]cannibal!J110</f>
        <v>5</v>
      </c>
      <c r="L2">
        <f>[15]cannibal!L110</f>
        <v>6</v>
      </c>
      <c r="N2">
        <f>[15]cannibal!N110</f>
        <v>7</v>
      </c>
      <c r="P2">
        <f>[15]cannibal!P110</f>
        <v>8</v>
      </c>
      <c r="R2">
        <f>[15]cannibal!R110</f>
        <v>9</v>
      </c>
      <c r="T2">
        <f>[15]cannibal!T110</f>
        <v>10</v>
      </c>
      <c r="V2">
        <f>[15]cannibal!V110</f>
        <v>11</v>
      </c>
    </row>
    <row r="3" spans="1:23" x14ac:dyDescent="0.2">
      <c r="A3" t="str">
        <f>[15]cannibal!A111</f>
        <v>Prey age/halfyear</v>
      </c>
      <c r="B3">
        <f>[15]cannibal!B111</f>
        <v>1</v>
      </c>
      <c r="C3">
        <f>[15]cannibal!C111</f>
        <v>2</v>
      </c>
      <c r="D3">
        <f>[15]cannibal!D111</f>
        <v>1</v>
      </c>
      <c r="E3">
        <f>[15]cannibal!E111</f>
        <v>2</v>
      </c>
      <c r="F3">
        <f>[15]cannibal!F111</f>
        <v>1</v>
      </c>
      <c r="G3">
        <f>[15]cannibal!G111</f>
        <v>2</v>
      </c>
      <c r="H3">
        <f>[15]cannibal!H111</f>
        <v>1</v>
      </c>
      <c r="I3">
        <f>[15]cannibal!I111</f>
        <v>2</v>
      </c>
      <c r="J3">
        <f>[15]cannibal!J111</f>
        <v>1</v>
      </c>
      <c r="K3">
        <f>[15]cannibal!K111</f>
        <v>2</v>
      </c>
      <c r="L3">
        <f>[15]cannibal!L111</f>
        <v>1</v>
      </c>
      <c r="M3">
        <f>[15]cannibal!M111</f>
        <v>2</v>
      </c>
      <c r="N3">
        <f>[15]cannibal!N111</f>
        <v>1</v>
      </c>
      <c r="O3">
        <f>[15]cannibal!O111</f>
        <v>2</v>
      </c>
      <c r="P3">
        <f>[15]cannibal!P111</f>
        <v>1</v>
      </c>
      <c r="Q3">
        <f>[15]cannibal!Q111</f>
        <v>2</v>
      </c>
      <c r="R3">
        <f>[15]cannibal!R111</f>
        <v>1</v>
      </c>
      <c r="S3">
        <f>[15]cannibal!S111</f>
        <v>2</v>
      </c>
      <c r="T3">
        <f>[15]cannibal!T111</f>
        <v>1</v>
      </c>
      <c r="U3">
        <f>[15]cannibal!U111</f>
        <v>2</v>
      </c>
      <c r="V3">
        <f>[15]cannibal!V111</f>
        <v>1</v>
      </c>
      <c r="W3">
        <f>[15]cannibal!W111</f>
        <v>2</v>
      </c>
    </row>
    <row r="4" spans="1:23" x14ac:dyDescent="0.2">
      <c r="A4">
        <f>[15]cannibal!A120</f>
        <v>0</v>
      </c>
      <c r="B4" s="1">
        <f>[16]cannibal!B120</f>
        <v>0</v>
      </c>
      <c r="C4" s="1">
        <f>[16]cannibal!C120</f>
        <v>0</v>
      </c>
      <c r="D4" s="1">
        <f>[16]cannibal!D120</f>
        <v>0</v>
      </c>
      <c r="E4" s="1">
        <f>[16]cannibal!E120</f>
        <v>0.1102430934638006</v>
      </c>
      <c r="F4" s="1">
        <f>[16]cannibal!F120</f>
        <v>0</v>
      </c>
      <c r="G4" s="1">
        <f>[16]cannibal!G120</f>
        <v>0</v>
      </c>
      <c r="H4" s="1">
        <f>[16]cannibal!H120</f>
        <v>0</v>
      </c>
      <c r="I4" s="1">
        <f>[16]cannibal!I120</f>
        <v>0</v>
      </c>
      <c r="J4" s="1">
        <f>[16]cannibal!J120</f>
        <v>0</v>
      </c>
      <c r="K4" s="1">
        <f>[16]cannibal!K120</f>
        <v>0.20929073989579744</v>
      </c>
      <c r="L4" s="1">
        <f>[16]cannibal!L120</f>
        <v>0</v>
      </c>
      <c r="M4" s="1">
        <f>[16]cannibal!M120</f>
        <v>0.16327973583078706</v>
      </c>
      <c r="N4" s="1">
        <f>[16]cannibal!N120</f>
        <v>0</v>
      </c>
      <c r="O4" s="1">
        <f>[16]cannibal!O120</f>
        <v>6.4206815328190003E-2</v>
      </c>
      <c r="P4" s="1">
        <f>[16]cannibal!P120</f>
        <v>0</v>
      </c>
      <c r="Q4" s="1">
        <f>[16]cannibal!Q120</f>
        <v>6.9100195954539242E-2</v>
      </c>
      <c r="R4" s="1">
        <f>[16]cannibal!R120</f>
        <v>0</v>
      </c>
      <c r="S4" s="1">
        <f>[16]cannibal!S120</f>
        <v>7.590326484442407E-2</v>
      </c>
      <c r="T4" s="1">
        <f>[16]cannibal!T120</f>
        <v>0</v>
      </c>
      <c r="U4" s="1">
        <f>[16]cannibal!U120</f>
        <v>8.1992043087292188E-2</v>
      </c>
      <c r="V4" s="1">
        <f>[16]cannibal!V120</f>
        <v>0</v>
      </c>
      <c r="W4" s="1">
        <f>[16]cannibal!W120</f>
        <v>7.9609935675569579E-2</v>
      </c>
    </row>
    <row r="5" spans="1:23" x14ac:dyDescent="0.2">
      <c r="A5">
        <f>[15]cannibal!A121</f>
        <v>1</v>
      </c>
      <c r="B5" s="1">
        <f>[16]cannibal!B121</f>
        <v>0</v>
      </c>
      <c r="C5" s="1">
        <f>[16]cannibal!C121</f>
        <v>0</v>
      </c>
      <c r="D5" s="1">
        <f>[16]cannibal!D121</f>
        <v>0</v>
      </c>
      <c r="E5" s="1">
        <f>[16]cannibal!E121</f>
        <v>0</v>
      </c>
      <c r="F5" s="1">
        <f>[16]cannibal!F121</f>
        <v>0</v>
      </c>
      <c r="G5" s="1">
        <f>[16]cannibal!G121</f>
        <v>0</v>
      </c>
      <c r="H5" s="1">
        <f>[16]cannibal!H121</f>
        <v>1.8775123947154835E-2</v>
      </c>
      <c r="I5" s="1">
        <f>[16]cannibal!I121</f>
        <v>0</v>
      </c>
      <c r="J5" s="1">
        <f>[16]cannibal!J121</f>
        <v>0.13199540063975609</v>
      </c>
      <c r="K5" s="1">
        <f>[16]cannibal!K121</f>
        <v>0.61479154844390493</v>
      </c>
      <c r="L5" s="1">
        <f>[16]cannibal!L121</f>
        <v>9.7198687320182886E-2</v>
      </c>
      <c r="M5" s="1">
        <f>[16]cannibal!M121</f>
        <v>0.4636464165361725</v>
      </c>
      <c r="N5" s="1">
        <f>[16]cannibal!N121</f>
        <v>0.4651231228597224</v>
      </c>
      <c r="O5" s="1">
        <f>[16]cannibal!O121</f>
        <v>9.4303760013279059E-2</v>
      </c>
      <c r="P5" s="1">
        <f>[16]cannibal!P121</f>
        <v>0.50535904045262214</v>
      </c>
      <c r="Q5" s="1">
        <f>[16]cannibal!Q121</f>
        <v>0.10149091280822953</v>
      </c>
      <c r="R5" s="1">
        <f>[16]cannibal!R121</f>
        <v>0.55989479880757187</v>
      </c>
      <c r="S5" s="1">
        <f>[16]cannibal!S121</f>
        <v>0.11148292024024785</v>
      </c>
      <c r="T5" s="1">
        <f>[16]cannibal!T121</f>
        <v>0.61936860052011078</v>
      </c>
      <c r="U5" s="1">
        <f>[16]cannibal!U121</f>
        <v>0.12042581328446041</v>
      </c>
      <c r="V5" s="1">
        <f>[16]cannibal!V121</f>
        <v>0.60165865958511122</v>
      </c>
      <c r="W5" s="1">
        <f>[16]cannibal!W121</f>
        <v>0.11692709302349284</v>
      </c>
    </row>
    <row r="6" spans="1:23" x14ac:dyDescent="0.2">
      <c r="A6">
        <f>[15]cannibal!A122</f>
        <v>2</v>
      </c>
      <c r="B6" s="1">
        <f>[16]cannibal!B122</f>
        <v>0</v>
      </c>
      <c r="C6" s="1">
        <f>[16]cannibal!C122</f>
        <v>0</v>
      </c>
      <c r="D6" s="1">
        <f>[16]cannibal!D122</f>
        <v>0</v>
      </c>
      <c r="E6" s="1">
        <f>[16]cannibal!E122</f>
        <v>0</v>
      </c>
      <c r="F6" s="1">
        <f>[16]cannibal!F122</f>
        <v>0</v>
      </c>
      <c r="G6" s="1">
        <f>[16]cannibal!G122</f>
        <v>0</v>
      </c>
      <c r="H6" s="1">
        <f>[16]cannibal!H122</f>
        <v>3.0965799107955691E-3</v>
      </c>
      <c r="I6" s="1">
        <f>[16]cannibal!I122</f>
        <v>0</v>
      </c>
      <c r="J6" s="1">
        <f>[16]cannibal!J122</f>
        <v>2.176999241597127E-2</v>
      </c>
      <c r="K6" s="1">
        <f>[16]cannibal!K122</f>
        <v>0</v>
      </c>
      <c r="L6" s="1">
        <f>[16]cannibal!L122</f>
        <v>1.8847027798149629E-2</v>
      </c>
      <c r="M6" s="1">
        <f>[16]cannibal!M122</f>
        <v>0</v>
      </c>
      <c r="N6" s="1">
        <f>[16]cannibal!N122</f>
        <v>0.22489906444316476</v>
      </c>
      <c r="O6" s="1">
        <f>[16]cannibal!O122</f>
        <v>1.5855520875610352</v>
      </c>
      <c r="P6" s="1">
        <f>[16]cannibal!P122</f>
        <v>0.24435417165868928</v>
      </c>
      <c r="Q6" s="1">
        <f>[16]cannibal!Q122</f>
        <v>1.7063914381452459</v>
      </c>
      <c r="R6" s="1">
        <f>[16]cannibal!R122</f>
        <v>0.27072362187504773</v>
      </c>
      <c r="S6" s="1">
        <f>[16]cannibal!S122</f>
        <v>1.874389492947421</v>
      </c>
      <c r="T6" s="1">
        <f>[16]cannibal!T122</f>
        <v>0.29948074382114864</v>
      </c>
      <c r="U6" s="1">
        <f>[16]cannibal!U122</f>
        <v>2.0247485320047147</v>
      </c>
      <c r="V6" s="1">
        <f>[16]cannibal!V122</f>
        <v>0.29091752915416608</v>
      </c>
      <c r="W6" s="1">
        <f>[16]cannibal!W122</f>
        <v>1.9659236960407187</v>
      </c>
    </row>
    <row r="7" spans="1:23" x14ac:dyDescent="0.2">
      <c r="A7">
        <f>[15]cannibal!A123</f>
        <v>3</v>
      </c>
      <c r="B7" s="1">
        <f>[16]cannibal!B123</f>
        <v>0</v>
      </c>
      <c r="C7" s="1">
        <f>[16]cannibal!C123</f>
        <v>0</v>
      </c>
      <c r="D7" s="1">
        <f>[16]cannibal!D123</f>
        <v>0</v>
      </c>
      <c r="E7" s="1">
        <f>[16]cannibal!E123</f>
        <v>0</v>
      </c>
      <c r="F7" s="1">
        <f>[16]cannibal!F123</f>
        <v>0</v>
      </c>
      <c r="G7" s="1">
        <f>[16]cannibal!G123</f>
        <v>0</v>
      </c>
      <c r="H7" s="1">
        <f>[16]cannibal!H123</f>
        <v>0</v>
      </c>
      <c r="I7" s="1">
        <f>[16]cannibal!I123</f>
        <v>0</v>
      </c>
      <c r="J7" s="1">
        <f>[16]cannibal!J123</f>
        <v>0</v>
      </c>
      <c r="K7" s="1">
        <f>[16]cannibal!K123</f>
        <v>0</v>
      </c>
      <c r="L7" s="1">
        <f>[16]cannibal!L123</f>
        <v>8.9581274823440321E-4</v>
      </c>
      <c r="M7" s="1">
        <f>[16]cannibal!M123</f>
        <v>0</v>
      </c>
      <c r="N7" s="1">
        <f>[16]cannibal!N123</f>
        <v>1.8642089507974306E-2</v>
      </c>
      <c r="O7" s="1">
        <f>[16]cannibal!O123</f>
        <v>0</v>
      </c>
      <c r="P7" s="1">
        <f>[16]cannibal!P123</f>
        <v>2.0254741170163418E-2</v>
      </c>
      <c r="Q7" s="1">
        <f>[16]cannibal!Q123</f>
        <v>0</v>
      </c>
      <c r="R7" s="1">
        <f>[16]cannibal!R123</f>
        <v>2.2440529058728228E-2</v>
      </c>
      <c r="S7" s="1">
        <f>[16]cannibal!S123</f>
        <v>0</v>
      </c>
      <c r="T7" s="1">
        <f>[16]cannibal!T123</f>
        <v>2.4824233244596126E-2</v>
      </c>
      <c r="U7" s="1">
        <f>[16]cannibal!U123</f>
        <v>0</v>
      </c>
      <c r="V7" s="1">
        <f>[16]cannibal!V123</f>
        <v>2.4114420535089592E-2</v>
      </c>
      <c r="W7" s="1">
        <f>[16]cannibal!W123</f>
        <v>0</v>
      </c>
    </row>
    <row r="8" spans="1:23" x14ac:dyDescent="0.2">
      <c r="A8">
        <f>[15]cannibal!A124</f>
        <v>4</v>
      </c>
      <c r="B8" s="1">
        <f>[16]cannibal!B124</f>
        <v>0</v>
      </c>
      <c r="C8" s="1">
        <f>[16]cannibal!C124</f>
        <v>0</v>
      </c>
      <c r="D8" s="1">
        <f>[16]cannibal!D124</f>
        <v>0</v>
      </c>
      <c r="E8" s="1">
        <f>[16]cannibal!E124</f>
        <v>0</v>
      </c>
      <c r="F8" s="1">
        <f>[16]cannibal!F124</f>
        <v>0</v>
      </c>
      <c r="G8" s="1">
        <f>[16]cannibal!G124</f>
        <v>0</v>
      </c>
      <c r="H8" s="1">
        <f>[16]cannibal!H124</f>
        <v>0</v>
      </c>
      <c r="I8" s="1">
        <f>[16]cannibal!I124</f>
        <v>0</v>
      </c>
      <c r="J8" s="1">
        <f>[16]cannibal!J124</f>
        <v>0</v>
      </c>
      <c r="K8" s="1">
        <f>[16]cannibal!K124</f>
        <v>0</v>
      </c>
      <c r="L8" s="1">
        <f>[16]cannibal!L124</f>
        <v>0</v>
      </c>
      <c r="M8" s="1">
        <f>[16]cannibal!M124</f>
        <v>0</v>
      </c>
      <c r="N8" s="1">
        <f>[16]cannibal!N124</f>
        <v>0</v>
      </c>
      <c r="O8" s="1">
        <f>[16]cannibal!O124</f>
        <v>0</v>
      </c>
      <c r="P8" s="1">
        <f>[16]cannibal!P124</f>
        <v>0</v>
      </c>
      <c r="Q8" s="1">
        <f>[16]cannibal!Q124</f>
        <v>0</v>
      </c>
      <c r="R8" s="1">
        <f>[16]cannibal!R124</f>
        <v>0</v>
      </c>
      <c r="S8" s="1">
        <f>[16]cannibal!S124</f>
        <v>0</v>
      </c>
      <c r="T8" s="1">
        <f>[16]cannibal!T124</f>
        <v>0</v>
      </c>
      <c r="U8" s="1">
        <f>[16]cannibal!U124</f>
        <v>0</v>
      </c>
      <c r="V8" s="1">
        <f>[16]cannibal!V124</f>
        <v>0</v>
      </c>
      <c r="W8" s="1">
        <f>[16]cannibal!W124</f>
        <v>0</v>
      </c>
    </row>
    <row r="9" spans="1:23" x14ac:dyDescent="0.2">
      <c r="A9">
        <f>[15]cannibal!A125</f>
        <v>5</v>
      </c>
      <c r="B9" s="1">
        <f>[16]cannibal!B125</f>
        <v>0</v>
      </c>
      <c r="C9" s="1">
        <f>[16]cannibal!C125</f>
        <v>0</v>
      </c>
      <c r="D9" s="1">
        <f>[16]cannibal!D125</f>
        <v>0</v>
      </c>
      <c r="E9" s="1">
        <f>[16]cannibal!E125</f>
        <v>0</v>
      </c>
      <c r="F9" s="1">
        <f>[16]cannibal!F125</f>
        <v>0</v>
      </c>
      <c r="G9" s="1">
        <f>[16]cannibal!G125</f>
        <v>0</v>
      </c>
      <c r="H9" s="1">
        <f>[16]cannibal!H125</f>
        <v>0</v>
      </c>
      <c r="I9" s="1">
        <f>[16]cannibal!I125</f>
        <v>0</v>
      </c>
      <c r="J9" s="1">
        <f>[16]cannibal!J125</f>
        <v>0</v>
      </c>
      <c r="K9" s="1">
        <f>[16]cannibal!K125</f>
        <v>0</v>
      </c>
      <c r="L9" s="1">
        <f>[16]cannibal!L125</f>
        <v>0</v>
      </c>
      <c r="M9" s="1">
        <f>[16]cannibal!M125</f>
        <v>0</v>
      </c>
      <c r="N9" s="1">
        <f>[16]cannibal!N125</f>
        <v>0</v>
      </c>
      <c r="O9" s="1">
        <f>[16]cannibal!O125</f>
        <v>0</v>
      </c>
      <c r="P9" s="1">
        <f>[16]cannibal!P125</f>
        <v>0</v>
      </c>
      <c r="Q9" s="1">
        <f>[16]cannibal!Q125</f>
        <v>0</v>
      </c>
      <c r="R9" s="1">
        <f>[16]cannibal!R125</f>
        <v>0</v>
      </c>
      <c r="S9" s="1">
        <f>[16]cannibal!S125</f>
        <v>0</v>
      </c>
      <c r="T9" s="1">
        <f>[16]cannibal!T125</f>
        <v>0</v>
      </c>
      <c r="U9" s="1">
        <f>[16]cannibal!U125</f>
        <v>0</v>
      </c>
      <c r="V9" s="1">
        <f>[16]cannibal!V125</f>
        <v>0</v>
      </c>
      <c r="W9" s="1">
        <f>[16]cannibal!W125</f>
        <v>0</v>
      </c>
    </row>
    <row r="10" spans="1:23" x14ac:dyDescent="0.2">
      <c r="A10">
        <f>[15]cannibal!A126</f>
        <v>6</v>
      </c>
      <c r="B10" s="1">
        <f>[16]cannibal!B126</f>
        <v>0</v>
      </c>
      <c r="C10" s="1">
        <f>[16]cannibal!C126</f>
        <v>0</v>
      </c>
      <c r="D10" s="1">
        <f>[16]cannibal!D126</f>
        <v>0</v>
      </c>
      <c r="E10" s="1">
        <f>[16]cannibal!E126</f>
        <v>0</v>
      </c>
      <c r="F10" s="1">
        <f>[16]cannibal!F126</f>
        <v>0</v>
      </c>
      <c r="G10" s="1">
        <f>[16]cannibal!G126</f>
        <v>0</v>
      </c>
      <c r="H10" s="1">
        <f>[16]cannibal!H126</f>
        <v>0</v>
      </c>
      <c r="I10" s="1">
        <f>[16]cannibal!I126</f>
        <v>0</v>
      </c>
      <c r="J10" s="1">
        <f>[16]cannibal!J126</f>
        <v>0</v>
      </c>
      <c r="K10" s="1">
        <f>[16]cannibal!K126</f>
        <v>0</v>
      </c>
      <c r="L10" s="1">
        <f>[16]cannibal!L126</f>
        <v>0</v>
      </c>
      <c r="M10" s="1">
        <f>[16]cannibal!M126</f>
        <v>0</v>
      </c>
      <c r="N10" s="1">
        <f>[16]cannibal!N126</f>
        <v>0</v>
      </c>
      <c r="O10" s="1">
        <f>[16]cannibal!O126</f>
        <v>0</v>
      </c>
      <c r="P10" s="1">
        <f>[16]cannibal!P126</f>
        <v>0</v>
      </c>
      <c r="Q10" s="1">
        <f>[16]cannibal!Q126</f>
        <v>0</v>
      </c>
      <c r="R10" s="1">
        <f>[16]cannibal!R126</f>
        <v>0</v>
      </c>
      <c r="S10" s="1">
        <f>[16]cannibal!S126</f>
        <v>0</v>
      </c>
      <c r="T10" s="1">
        <f>[16]cannibal!T126</f>
        <v>0</v>
      </c>
      <c r="U10" s="1">
        <f>[16]cannibal!U126</f>
        <v>0</v>
      </c>
      <c r="V10" s="1">
        <f>[16]cannibal!V126</f>
        <v>0</v>
      </c>
      <c r="W10" s="1">
        <f>[16]cannibal!W126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W10"/>
  <sheetViews>
    <sheetView workbookViewId="0">
      <selection activeCell="B4" sqref="B4:W10"/>
    </sheetView>
  </sheetViews>
  <sheetFormatPr defaultColWidth="9.140625" defaultRowHeight="12.75" x14ac:dyDescent="0.2"/>
  <sheetData>
    <row r="1" spans="1:23" x14ac:dyDescent="0.2">
      <c r="A1">
        <v>1992</v>
      </c>
      <c r="B1" s="1" t="s">
        <v>0</v>
      </c>
    </row>
    <row r="2" spans="1:23" x14ac:dyDescent="0.2">
      <c r="A2" t="s">
        <v>1</v>
      </c>
      <c r="B2">
        <f>[17]cannibal!B110</f>
        <v>1</v>
      </c>
      <c r="D2">
        <f>[17]cannibal!D110</f>
        <v>2</v>
      </c>
      <c r="F2">
        <f>[17]cannibal!F110</f>
        <v>3</v>
      </c>
      <c r="H2">
        <f>[17]cannibal!H110</f>
        <v>4</v>
      </c>
      <c r="J2">
        <f>[17]cannibal!J110</f>
        <v>5</v>
      </c>
      <c r="L2">
        <f>[17]cannibal!L110</f>
        <v>6</v>
      </c>
      <c r="N2">
        <f>[17]cannibal!N110</f>
        <v>7</v>
      </c>
      <c r="P2">
        <f>[17]cannibal!P110</f>
        <v>8</v>
      </c>
      <c r="R2">
        <f>[17]cannibal!R110</f>
        <v>9</v>
      </c>
      <c r="T2">
        <f>[17]cannibal!T110</f>
        <v>10</v>
      </c>
      <c r="V2">
        <f>[17]cannibal!V110</f>
        <v>11</v>
      </c>
    </row>
    <row r="3" spans="1:23" x14ac:dyDescent="0.2">
      <c r="A3" t="str">
        <f>[17]cannibal!A111</f>
        <v>Prey age/halfyear</v>
      </c>
      <c r="B3">
        <f>[17]cannibal!B111</f>
        <v>1</v>
      </c>
      <c r="C3">
        <f>[17]cannibal!C111</f>
        <v>2</v>
      </c>
      <c r="D3">
        <f>[17]cannibal!D111</f>
        <v>1</v>
      </c>
      <c r="E3">
        <f>[17]cannibal!E111</f>
        <v>2</v>
      </c>
      <c r="F3">
        <f>[17]cannibal!F111</f>
        <v>1</v>
      </c>
      <c r="G3">
        <f>[17]cannibal!G111</f>
        <v>2</v>
      </c>
      <c r="H3">
        <f>[17]cannibal!H111</f>
        <v>1</v>
      </c>
      <c r="I3">
        <f>[17]cannibal!I111</f>
        <v>2</v>
      </c>
      <c r="J3">
        <f>[17]cannibal!J111</f>
        <v>1</v>
      </c>
      <c r="K3">
        <f>[17]cannibal!K111</f>
        <v>2</v>
      </c>
      <c r="L3">
        <f>[17]cannibal!L111</f>
        <v>1</v>
      </c>
      <c r="M3">
        <f>[17]cannibal!M111</f>
        <v>2</v>
      </c>
      <c r="N3">
        <f>[17]cannibal!N111</f>
        <v>1</v>
      </c>
      <c r="O3">
        <f>[17]cannibal!O111</f>
        <v>2</v>
      </c>
      <c r="P3">
        <f>[17]cannibal!P111</f>
        <v>1</v>
      </c>
      <c r="Q3">
        <f>[17]cannibal!Q111</f>
        <v>2</v>
      </c>
      <c r="R3">
        <f>[17]cannibal!R111</f>
        <v>1</v>
      </c>
      <c r="S3">
        <f>[17]cannibal!S111</f>
        <v>2</v>
      </c>
      <c r="T3">
        <f>[17]cannibal!T111</f>
        <v>1</v>
      </c>
      <c r="U3">
        <f>[17]cannibal!U111</f>
        <v>2</v>
      </c>
      <c r="V3">
        <f>[17]cannibal!V111</f>
        <v>1</v>
      </c>
      <c r="W3">
        <f>[17]cannibal!W111</f>
        <v>2</v>
      </c>
    </row>
    <row r="4" spans="1:23" x14ac:dyDescent="0.2">
      <c r="A4">
        <f>[17]cannibal!A120</f>
        <v>0</v>
      </c>
      <c r="B4" s="1">
        <f>[18]cannibal!B120</f>
        <v>0</v>
      </c>
      <c r="C4" s="1">
        <f>[18]cannibal!C120</f>
        <v>0</v>
      </c>
      <c r="D4" s="1">
        <f>[18]cannibal!D120</f>
        <v>0</v>
      </c>
      <c r="E4" s="1">
        <f>[18]cannibal!E120</f>
        <v>6.3382942007428028E-2</v>
      </c>
      <c r="F4" s="1">
        <f>[18]cannibal!F120</f>
        <v>0</v>
      </c>
      <c r="G4" s="1">
        <f>[18]cannibal!G120</f>
        <v>0.35481561754208918</v>
      </c>
      <c r="H4" s="1">
        <f>[18]cannibal!H120</f>
        <v>0</v>
      </c>
      <c r="I4" s="1">
        <f>[18]cannibal!I120</f>
        <v>6.1747582556373555</v>
      </c>
      <c r="J4" s="1">
        <f>[18]cannibal!J120</f>
        <v>0</v>
      </c>
      <c r="K4" s="1">
        <f>[18]cannibal!K120</f>
        <v>20.748000329205542</v>
      </c>
      <c r="L4" s="1">
        <f>[18]cannibal!L120</f>
        <v>0</v>
      </c>
      <c r="M4" s="1">
        <f>[18]cannibal!M120</f>
        <v>0.19123084514501903</v>
      </c>
      <c r="N4" s="1">
        <f>[18]cannibal!N120</f>
        <v>0</v>
      </c>
      <c r="O4" s="1">
        <f>[18]cannibal!O120</f>
        <v>0.90170831671091822</v>
      </c>
      <c r="P4" s="1">
        <f>[18]cannibal!P120</f>
        <v>0</v>
      </c>
      <c r="Q4" s="1">
        <f>[18]cannibal!Q120</f>
        <v>0.49108002717457677</v>
      </c>
      <c r="R4" s="1">
        <f>[18]cannibal!R120</f>
        <v>0</v>
      </c>
      <c r="S4" s="1">
        <f>[18]cannibal!S120</f>
        <v>1.0368414877018772</v>
      </c>
      <c r="T4" s="1">
        <f>[18]cannibal!T120</f>
        <v>0</v>
      </c>
      <c r="U4" s="1">
        <f>[18]cannibal!U120</f>
        <v>1.1093938828893883</v>
      </c>
      <c r="V4" s="1">
        <f>[18]cannibal!V120</f>
        <v>0</v>
      </c>
      <c r="W4" s="1">
        <f>[18]cannibal!W120</f>
        <v>1.1158280779730716</v>
      </c>
    </row>
    <row r="5" spans="1:23" x14ac:dyDescent="0.2">
      <c r="A5">
        <f>[17]cannibal!A121</f>
        <v>1</v>
      </c>
      <c r="B5" s="1">
        <f>[18]cannibal!B121</f>
        <v>0</v>
      </c>
      <c r="C5" s="1">
        <f>[18]cannibal!C121</f>
        <v>0</v>
      </c>
      <c r="D5" s="1">
        <f>[18]cannibal!D121</f>
        <v>7.4320256359122566E-2</v>
      </c>
      <c r="E5" s="1">
        <f>[18]cannibal!E121</f>
        <v>0</v>
      </c>
      <c r="F5" s="1">
        <f>[18]cannibal!F121</f>
        <v>0.10241804951294743</v>
      </c>
      <c r="G5" s="1">
        <f>[18]cannibal!G121</f>
        <v>0.18428923889197071</v>
      </c>
      <c r="H5" s="1">
        <f>[18]cannibal!H121</f>
        <v>0.11233612090430135</v>
      </c>
      <c r="I5" s="1">
        <f>[18]cannibal!I121</f>
        <v>0.77555679056403459</v>
      </c>
      <c r="J5" s="1">
        <f>[18]cannibal!J121</f>
        <v>1.7116634485921185</v>
      </c>
      <c r="K5" s="1">
        <f>[18]cannibal!K121</f>
        <v>0</v>
      </c>
      <c r="L5" s="1">
        <f>[18]cannibal!L121</f>
        <v>3.7058609248439591</v>
      </c>
      <c r="M5" s="1">
        <f>[18]cannibal!M121</f>
        <v>0.23985531527903603</v>
      </c>
      <c r="N5" s="1">
        <f>[18]cannibal!N121</f>
        <v>0</v>
      </c>
      <c r="O5" s="1">
        <f>[18]cannibal!O121</f>
        <v>0.93997936014929984</v>
      </c>
      <c r="P5" s="1">
        <f>[18]cannibal!P121</f>
        <v>0</v>
      </c>
      <c r="Q5" s="1">
        <f>[18]cannibal!Q121</f>
        <v>1.9150186475836846</v>
      </c>
      <c r="R5" s="1">
        <f>[18]cannibal!R121</f>
        <v>0</v>
      </c>
      <c r="S5" s="1">
        <f>[18]cannibal!S121</f>
        <v>1.2178239190667772</v>
      </c>
      <c r="T5" s="1">
        <f>[18]cannibal!T121</f>
        <v>0</v>
      </c>
      <c r="U5" s="1">
        <f>[18]cannibal!U121</f>
        <v>1.3030404572675918</v>
      </c>
      <c r="V5" s="1">
        <f>[18]cannibal!V121</f>
        <v>0</v>
      </c>
      <c r="W5" s="1">
        <f>[18]cannibal!W121</f>
        <v>1.3105977519609389</v>
      </c>
    </row>
    <row r="6" spans="1:23" x14ac:dyDescent="0.2">
      <c r="A6">
        <f>[17]cannibal!A122</f>
        <v>2</v>
      </c>
      <c r="B6" s="1">
        <f>[18]cannibal!B122</f>
        <v>0</v>
      </c>
      <c r="C6" s="1">
        <f>[18]cannibal!C122</f>
        <v>0</v>
      </c>
      <c r="D6" s="1">
        <f>[18]cannibal!D122</f>
        <v>0</v>
      </c>
      <c r="E6" s="1">
        <f>[18]cannibal!E122</f>
        <v>0</v>
      </c>
      <c r="F6" s="1">
        <f>[18]cannibal!F122</f>
        <v>0</v>
      </c>
      <c r="G6" s="1">
        <f>[18]cannibal!G122</f>
        <v>3.063804697506293E-3</v>
      </c>
      <c r="H6" s="1">
        <f>[18]cannibal!H122</f>
        <v>0</v>
      </c>
      <c r="I6" s="1">
        <f>[18]cannibal!I122</f>
        <v>8.1571507098158972E-3</v>
      </c>
      <c r="J6" s="1">
        <f>[18]cannibal!J122</f>
        <v>0</v>
      </c>
      <c r="K6" s="1">
        <f>[18]cannibal!K122</f>
        <v>0</v>
      </c>
      <c r="L6" s="1">
        <f>[18]cannibal!L122</f>
        <v>1.2648462272030716</v>
      </c>
      <c r="M6" s="1">
        <f>[18]cannibal!M122</f>
        <v>0.75221498238478413</v>
      </c>
      <c r="N6" s="1">
        <f>[18]cannibal!N122</f>
        <v>0</v>
      </c>
      <c r="O6" s="1">
        <f>[18]cannibal!O122</f>
        <v>0.38905458300918644</v>
      </c>
      <c r="P6" s="1">
        <f>[18]cannibal!P122</f>
        <v>0</v>
      </c>
      <c r="Q6" s="1">
        <f>[18]cannibal!Q122</f>
        <v>0.44045613438477521</v>
      </c>
      <c r="R6" s="1">
        <f>[18]cannibal!R122</f>
        <v>0.68847512834446223</v>
      </c>
      <c r="S6" s="1">
        <f>[18]cannibal!S122</f>
        <v>0.44397837320780847</v>
      </c>
      <c r="T6" s="1">
        <f>[18]cannibal!T122</f>
        <v>0.74748032600426118</v>
      </c>
      <c r="U6" s="1">
        <f>[18]cannibal!U122</f>
        <v>0.47504550812645202</v>
      </c>
      <c r="V6" s="1">
        <f>[18]cannibal!V122</f>
        <v>0.74947187445206387</v>
      </c>
      <c r="W6" s="1">
        <f>[18]cannibal!W122</f>
        <v>0.47780064813583467</v>
      </c>
    </row>
    <row r="7" spans="1:23" x14ac:dyDescent="0.2">
      <c r="A7">
        <f>[17]cannibal!A123</f>
        <v>3</v>
      </c>
      <c r="B7" s="1">
        <f>[18]cannibal!B123</f>
        <v>0</v>
      </c>
      <c r="C7" s="1">
        <f>[18]cannibal!C123</f>
        <v>0</v>
      </c>
      <c r="D7" s="1">
        <f>[18]cannibal!D123</f>
        <v>0</v>
      </c>
      <c r="E7" s="1">
        <f>[18]cannibal!E123</f>
        <v>0</v>
      </c>
      <c r="F7" s="1">
        <f>[18]cannibal!F123</f>
        <v>0</v>
      </c>
      <c r="G7" s="1">
        <f>[18]cannibal!G123</f>
        <v>0</v>
      </c>
      <c r="H7" s="1">
        <f>[18]cannibal!H123</f>
        <v>0</v>
      </c>
      <c r="I7" s="1">
        <f>[18]cannibal!I123</f>
        <v>0</v>
      </c>
      <c r="J7" s="1">
        <f>[18]cannibal!J123</f>
        <v>0</v>
      </c>
      <c r="K7" s="1">
        <f>[18]cannibal!K123</f>
        <v>0</v>
      </c>
      <c r="L7" s="1">
        <f>[18]cannibal!L123</f>
        <v>0</v>
      </c>
      <c r="M7" s="1">
        <f>[18]cannibal!M123</f>
        <v>9.4446391220975812E-2</v>
      </c>
      <c r="N7" s="1">
        <f>[18]cannibal!N123</f>
        <v>0</v>
      </c>
      <c r="O7" s="1">
        <f>[18]cannibal!O123</f>
        <v>0</v>
      </c>
      <c r="P7" s="1">
        <f>[18]cannibal!P123</f>
        <v>0</v>
      </c>
      <c r="Q7" s="1">
        <f>[18]cannibal!Q123</f>
        <v>0</v>
      </c>
      <c r="R7" s="1">
        <f>[18]cannibal!R123</f>
        <v>5.1534406327690997E-3</v>
      </c>
      <c r="S7" s="1">
        <f>[18]cannibal!S123</f>
        <v>0</v>
      </c>
      <c r="T7" s="1">
        <f>[18]cannibal!T123</f>
        <v>5.5951120463694475E-3</v>
      </c>
      <c r="U7" s="1">
        <f>[18]cannibal!U123</f>
        <v>0</v>
      </c>
      <c r="V7" s="1">
        <f>[18]cannibal!V123</f>
        <v>5.6100193774704472E-3</v>
      </c>
      <c r="W7" s="1">
        <f>[18]cannibal!W123</f>
        <v>0</v>
      </c>
    </row>
    <row r="8" spans="1:23" x14ac:dyDescent="0.2">
      <c r="A8">
        <f>[17]cannibal!A124</f>
        <v>4</v>
      </c>
      <c r="B8" s="1">
        <f>[18]cannibal!B124</f>
        <v>0</v>
      </c>
      <c r="C8" s="1">
        <f>[18]cannibal!C124</f>
        <v>0</v>
      </c>
      <c r="D8" s="1">
        <f>[18]cannibal!D124</f>
        <v>0</v>
      </c>
      <c r="E8" s="1">
        <f>[18]cannibal!E124</f>
        <v>0</v>
      </c>
      <c r="F8" s="1">
        <f>[18]cannibal!F124</f>
        <v>0</v>
      </c>
      <c r="G8" s="1">
        <f>[18]cannibal!G124</f>
        <v>0</v>
      </c>
      <c r="H8" s="1">
        <f>[18]cannibal!H124</f>
        <v>0</v>
      </c>
      <c r="I8" s="1">
        <f>[18]cannibal!I124</f>
        <v>0</v>
      </c>
      <c r="J8" s="1">
        <f>[18]cannibal!J124</f>
        <v>0</v>
      </c>
      <c r="K8" s="1">
        <f>[18]cannibal!K124</f>
        <v>0</v>
      </c>
      <c r="L8" s="1">
        <f>[18]cannibal!L124</f>
        <v>0</v>
      </c>
      <c r="M8" s="1">
        <f>[18]cannibal!M124</f>
        <v>0</v>
      </c>
      <c r="N8" s="1">
        <f>[18]cannibal!N124</f>
        <v>0</v>
      </c>
      <c r="O8" s="1">
        <f>[18]cannibal!O124</f>
        <v>0</v>
      </c>
      <c r="P8" s="1">
        <f>[18]cannibal!P124</f>
        <v>0</v>
      </c>
      <c r="Q8" s="1">
        <f>[18]cannibal!Q124</f>
        <v>0</v>
      </c>
      <c r="R8" s="1">
        <f>[18]cannibal!R124</f>
        <v>0</v>
      </c>
      <c r="S8" s="1">
        <f>[18]cannibal!S124</f>
        <v>0</v>
      </c>
      <c r="T8" s="1">
        <f>[18]cannibal!T124</f>
        <v>0</v>
      </c>
      <c r="U8" s="1">
        <f>[18]cannibal!U124</f>
        <v>0</v>
      </c>
      <c r="V8" s="1">
        <f>[18]cannibal!V124</f>
        <v>0</v>
      </c>
      <c r="W8" s="1">
        <f>[18]cannibal!W124</f>
        <v>0</v>
      </c>
    </row>
    <row r="9" spans="1:23" x14ac:dyDescent="0.2">
      <c r="A9">
        <f>[17]cannibal!A125</f>
        <v>5</v>
      </c>
      <c r="B9" s="1">
        <f>[18]cannibal!B125</f>
        <v>0</v>
      </c>
      <c r="C9" s="1">
        <f>[18]cannibal!C125</f>
        <v>0</v>
      </c>
      <c r="D9" s="1">
        <f>[18]cannibal!D125</f>
        <v>0</v>
      </c>
      <c r="E9" s="1">
        <f>[18]cannibal!E125</f>
        <v>0</v>
      </c>
      <c r="F9" s="1">
        <f>[18]cannibal!F125</f>
        <v>0</v>
      </c>
      <c r="G9" s="1">
        <f>[18]cannibal!G125</f>
        <v>0</v>
      </c>
      <c r="H9" s="1">
        <f>[18]cannibal!H125</f>
        <v>0</v>
      </c>
      <c r="I9" s="1">
        <f>[18]cannibal!I125</f>
        <v>0</v>
      </c>
      <c r="J9" s="1">
        <f>[18]cannibal!J125</f>
        <v>0</v>
      </c>
      <c r="K9" s="1">
        <f>[18]cannibal!K125</f>
        <v>0</v>
      </c>
      <c r="L9" s="1">
        <f>[18]cannibal!L125</f>
        <v>0</v>
      </c>
      <c r="M9" s="1">
        <f>[18]cannibal!M125</f>
        <v>0</v>
      </c>
      <c r="N9" s="1">
        <f>[18]cannibal!N125</f>
        <v>0</v>
      </c>
      <c r="O9" s="1">
        <f>[18]cannibal!O125</f>
        <v>0</v>
      </c>
      <c r="P9" s="1">
        <f>[18]cannibal!P125</f>
        <v>0</v>
      </c>
      <c r="Q9" s="1">
        <f>[18]cannibal!Q125</f>
        <v>0</v>
      </c>
      <c r="R9" s="1">
        <f>[18]cannibal!R125</f>
        <v>0</v>
      </c>
      <c r="S9" s="1">
        <f>[18]cannibal!S125</f>
        <v>0</v>
      </c>
      <c r="T9" s="1">
        <f>[18]cannibal!T125</f>
        <v>0</v>
      </c>
      <c r="U9" s="1">
        <f>[18]cannibal!U125</f>
        <v>0</v>
      </c>
      <c r="V9" s="1">
        <f>[18]cannibal!V125</f>
        <v>0</v>
      </c>
      <c r="W9" s="1">
        <f>[18]cannibal!W125</f>
        <v>0</v>
      </c>
    </row>
    <row r="10" spans="1:23" x14ac:dyDescent="0.2">
      <c r="A10">
        <f>[17]cannibal!A126</f>
        <v>6</v>
      </c>
      <c r="B10" s="1">
        <f>[18]cannibal!B126</f>
        <v>0</v>
      </c>
      <c r="C10" s="1">
        <f>[18]cannibal!C126</f>
        <v>0</v>
      </c>
      <c r="D10" s="1">
        <f>[18]cannibal!D126</f>
        <v>0</v>
      </c>
      <c r="E10" s="1">
        <f>[18]cannibal!E126</f>
        <v>0</v>
      </c>
      <c r="F10" s="1">
        <f>[18]cannibal!F126</f>
        <v>0</v>
      </c>
      <c r="G10" s="1">
        <f>[18]cannibal!G126</f>
        <v>0</v>
      </c>
      <c r="H10" s="1">
        <f>[18]cannibal!H126</f>
        <v>0</v>
      </c>
      <c r="I10" s="1">
        <f>[18]cannibal!I126</f>
        <v>0</v>
      </c>
      <c r="J10" s="1">
        <f>[18]cannibal!J126</f>
        <v>0</v>
      </c>
      <c r="K10" s="1">
        <f>[18]cannibal!K126</f>
        <v>0</v>
      </c>
      <c r="L10" s="1">
        <f>[18]cannibal!L126</f>
        <v>0</v>
      </c>
      <c r="M10" s="1">
        <f>[18]cannibal!M126</f>
        <v>0</v>
      </c>
      <c r="N10" s="1">
        <f>[18]cannibal!N126</f>
        <v>0</v>
      </c>
      <c r="O10" s="1">
        <f>[18]cannibal!O126</f>
        <v>0</v>
      </c>
      <c r="P10" s="1">
        <f>[18]cannibal!P126</f>
        <v>0</v>
      </c>
      <c r="Q10" s="1">
        <f>[18]cannibal!Q126</f>
        <v>0</v>
      </c>
      <c r="R10" s="1">
        <f>[18]cannibal!R126</f>
        <v>0</v>
      </c>
      <c r="S10" s="1">
        <f>[18]cannibal!S126</f>
        <v>0</v>
      </c>
      <c r="T10" s="1">
        <f>[18]cannibal!T126</f>
        <v>0</v>
      </c>
      <c r="U10" s="1">
        <f>[18]cannibal!U126</f>
        <v>0</v>
      </c>
      <c r="V10" s="1">
        <f>[18]cannibal!V126</f>
        <v>0</v>
      </c>
      <c r="W10" s="1">
        <f>[18]cannibal!W126</f>
        <v>0</v>
      </c>
    </row>
  </sheetData>
  <phoneticPr fontId="0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1984</vt:lpstr>
      <vt:lpstr>1985</vt:lpstr>
      <vt:lpstr>1986</vt:lpstr>
      <vt:lpstr>1987</vt:lpstr>
      <vt:lpstr>1988</vt:lpstr>
      <vt:lpstr>1989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ark1</vt:lpstr>
    </vt:vector>
  </TitlesOfParts>
  <Company>Havforskningsinstituttet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bjarte</dc:creator>
  <cp:lastModifiedBy>Ковалев Юрий Александрович</cp:lastModifiedBy>
  <dcterms:created xsi:type="dcterms:W3CDTF">2006-11-21T13:52:01Z</dcterms:created>
  <dcterms:modified xsi:type="dcterms:W3CDTF">2019-04-09T12:17:13Z</dcterms:modified>
</cp:coreProperties>
</file>